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Mywebsv2\０１総務課\０２財政\16 財政状況資料等\R07財政状況調\2026.03.12〆_R６財政状況資料集の作成・公表（03.03）\02.町→県\"/>
    </mc:Choice>
  </mc:AlternateContent>
  <xr:revisionPtr revIDLastSave="0" documentId="13_ncr:1_{16BE3EEC-9F8F-48CA-A381-547116C61544}" xr6:coauthVersionLast="44" xr6:coauthVersionMax="44"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BW34" i="10" l="1"/>
  <c r="BW35" i="10" s="1"/>
  <c r="BW36" i="10" s="1"/>
  <c r="BW37" i="10" s="1"/>
  <c r="BW38" i="10" s="1"/>
  <c r="BW39" i="10" s="1"/>
  <c r="BW40" i="10" s="1"/>
  <c r="BW41" i="10" s="1"/>
</calcChain>
</file>

<file path=xl/sharedStrings.xml><?xml version="1.0" encoding="utf-8"?>
<sst xmlns="http://schemas.openxmlformats.org/spreadsheetml/2006/main" count="1123" uniqueCount="566">
  <si>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</si>
  <si>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</si>
  <si>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</si>
  <si>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</si>
  <si>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</si>
  <si>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</si>
  <si>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</si>
  <si>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</si>
  <si>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</si>
  <si>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</si>
  <si>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</si>
  <si>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</si>
  <si>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</si>
  <si>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</si>
  <si>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</si>
  <si>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</si>
  <si>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</si>
  <si>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</si>
  <si>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</si>
  <si>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</si>
  <si>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</si>
  <si>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</si>
  <si>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</si>
  <si>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</si>
  <si>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</si>
  <si>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</si>
  <si>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</si>
  <si>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</si>
  <si>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</si>
  <si>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</si>
  <si>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</si>
  <si>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</si>
  <si>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</si>
  <si>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</si>
  <si>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</si>
  <si>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</si>
  <si>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</si>
  <si>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</si>
  <si>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</si>
  <si>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</si>
  <si>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</si>
  <si>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</si>
  <si>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</si>
  <si>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</si>
  <si>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</si>
  <si>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</si>
  <si>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</si>
  <si>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</si>
  <si>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</si>
  <si>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</si>
  <si>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</si>
  <si>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</si>
  <si>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</si>
  <si>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</si>
  <si>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</si>
  <si>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</si>
  <si>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</si>
  <si>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</si>
  <si>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</si>
  <si>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</si>
  <si>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</si>
  <si>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</si>
  <si>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</si>
  <si>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</si>
  <si>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</si>
  <si>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</si>
  <si>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</si>
  <si>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</si>
  <si>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</si>
  <si>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</si>
  <si>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</si>
  <si>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</si>
  <si>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</si>
  <si>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</si>
  <si>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</si>
  <si>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</si>
  <si>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</si>
  <si>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</si>
  <si>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</si>
  <si>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</si>
  <si>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</si>
  <si>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</si>
  <si>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</si>
  <si>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</si>
  <si>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</si>
  <si>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</si>
  <si>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</si>
  <si>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</si>
  <si>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</si>
  <si>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</si>
  <si>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</si>
  <si>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</si>
  <si>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</si>
  <si>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</si>
  <si>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本山町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</si>
  <si>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</si>
  <si>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</si>
  <si>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</si>
  <si>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</si>
  <si>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</si>
  <si>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</si>
  <si>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</si>
  <si>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</si>
  <si>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</si>
  <si>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</si>
  <si>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</si>
  <si>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</si>
  <si>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</si>
  <si>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</si>
  <si>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</si>
  <si>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</si>
  <si>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</si>
  <si>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</si>
  <si>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</si>
  <si>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</si>
  <si>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</si>
  <si>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</si>
  <si>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</si>
  <si>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</si>
  <si>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</si>
  <si>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</si>
  <si>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</si>
  <si>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</si>
  <si>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</si>
  <si>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</si>
  <si>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</si>
  <si>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</si>
  <si>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</si>
  <si>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</si>
  <si>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</si>
  <si>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</si>
  <si>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</si>
  <si>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</si>
  <si>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</si>
  <si>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</si>
  <si>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</si>
  <si>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</si>
  <si>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</si>
  <si>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</si>
  <si>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</si>
  <si>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</si>
  <si>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</si>
  <si>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</si>
  <si>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</si>
  <si>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</si>
  <si>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</si>
  <si>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</si>
  <si>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</si>
  <si>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</si>
  <si>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</si>
  <si>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</si>
  <si>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</si>
  <si>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</si>
  <si>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</si>
  <si>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</si>
  <si>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</si>
  <si>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</si>
  <si>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</si>
  <si>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</si>
  <si>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</si>
  <si>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</si>
  <si>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</si>
  <si>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</si>
  <si>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</si>
  <si>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</si>
  <si>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</si>
  <si>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</si>
  <si>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</si>
  <si>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</si>
  <si>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</si>
  <si>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</si>
  <si>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</si>
  <si>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</si>
  <si>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</si>
  <si>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</si>
  <si>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</si>
  <si>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</si>
  <si>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</si>
  <si>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</si>
  <si>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</si>
  <si>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</si>
  <si>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</si>
  <si>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</si>
  <si>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</si>
  <si>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</si>
  <si>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</si>
  <si>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</si>
  <si>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</si>
  <si>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</si>
  <si>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</si>
  <si>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</si>
  <si>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</si>
  <si>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</si>
  <si>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</si>
  <si>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</si>
  <si>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</si>
  <si>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</si>
  <si>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</si>
  <si>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</si>
  <si>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</si>
  <si>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</si>
  <si>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</si>
  <si>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</si>
  <si>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高知県本山町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</si>
  <si>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</si>
  <si>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</si>
  <si>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</si>
  <si>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</si>
  <si>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</si>
  <si>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</si>
  <si>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</si>
  <si>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</si>
  <si>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</si>
  <si>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</si>
  <si>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</si>
  <si>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</si>
  <si>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</si>
  <si>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</si>
  <si>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</si>
  <si>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</si>
  <si>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</si>
  <si>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</si>
  <si>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</si>
  <si>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</si>
  <si>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</si>
  <si>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</si>
  <si>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</si>
  <si>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</si>
  <si>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</si>
  <si>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</si>
  <si>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</si>
  <si>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</si>
  <si>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</si>
  <si>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</si>
  <si>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</si>
  <si>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</si>
  <si>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</si>
  <si>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</si>
  <si>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</si>
  <si>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</si>
  <si>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</si>
  <si>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</si>
  <si>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</si>
  <si>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</si>
  <si>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</si>
  <si>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</si>
  <si>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</si>
  <si>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</si>
  <si>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</si>
  <si>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</si>
  <si>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</si>
  <si>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</si>
  <si>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</si>
  <si>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</si>
  <si>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</si>
  <si>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</si>
  <si>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</si>
  <si>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</si>
  <si>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</si>
  <si>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</si>
  <si>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</si>
  <si>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</si>
  <si>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</si>
  <si>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</si>
  <si>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</si>
  <si>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</si>
  <si>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</si>
  <si>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</si>
  <si>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</si>
  <si>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</si>
  <si>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</si>
  <si>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</si>
  <si>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</si>
  <si>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</si>
  <si>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</si>
  <si>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</si>
  <si>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</si>
  <si>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</si>
  <si>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</si>
  <si>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</si>
  <si>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</si>
  <si>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</si>
  <si>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</si>
  <si>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</si>
  <si>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</si>
  <si>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</si>
  <si>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</si>
  <si>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</si>
  <si>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</si>
  <si>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</si>
  <si>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</si>
  <si>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</si>
  <si>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</si>
  <si>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</si>
  <si>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</si>
  <si>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</si>
  <si>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</si>
  <si>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</si>
  <si>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</si>
  <si>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</si>
  <si>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</si>
  <si>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</si>
  <si>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</si>
  <si>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</si>
  <si>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</si>
  <si>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</si>
  <si>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</si>
  <si>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</si>
  <si>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</si>
  <si>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</si>
  <si>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</si>
  <si>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</si>
  <si>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</si>
  <si>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</si>
  <si>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</si>
  <si>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</si>
  <si>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</si>
  <si>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</si>
  <si>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</si>
  <si>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</si>
  <si>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</si>
  <si>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</si>
  <si>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</si>
  <si>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</si>
  <si>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</si>
  <si>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</si>
  <si>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</si>
  <si>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</si>
  <si>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</si>
  <si>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</si>
  <si>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</si>
  <si>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</si>
  <si>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</si>
  <si>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</si>
  <si>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</si>
  <si>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</si>
  <si>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</si>
  <si>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</si>
  <si>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</si>
  <si>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</si>
  <si>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</si>
  <si>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</si>
  <si>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</si>
  <si>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</si>
  <si>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</si>
  <si>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</si>
  <si>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</si>
  <si>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</si>
  <si>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</si>
  <si>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</si>
  <si>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</si>
  <si>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</si>
  <si>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</si>
  <si>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</si>
  <si>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高知県本山町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</si>
  <si>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</si>
  <si>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</si>
  <si>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</si>
  <si>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</si>
  <si>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</si>
  <si>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</si>
  <si>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</si>
  <si>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</si>
  <si>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</si>
  <si>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</si>
  <si>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</si>
  <si>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</si>
  <si>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</si>
  <si>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</si>
  <si>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</si>
  <si>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</si>
  <si>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</si>
  <si>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</si>
  <si>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</si>
  <si>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</si>
  <si>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汗見川へき地診療所事業特別会計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</si>
  <si>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</si>
  <si>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</si>
  <si>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</si>
  <si>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</si>
  <si>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</si>
  <si>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</si>
  <si>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</si>
  <si>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</si>
  <si>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</si>
  <si>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</si>
  <si>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</si>
  <si>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</si>
  <si>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</si>
  <si>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</si>
  <si>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</si>
  <si>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</si>
  <si>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居宅介護支援事業特別会計</t>
    <phoneticPr fontId="5"/>
  </si>
  <si>
    <t>病院事業会計</t>
    <phoneticPr fontId="5"/>
  </si>
  <si>
    <t>法適用企業</t>
    <phoneticPr fontId="5"/>
  </si>
  <si>
    <t>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</si>
  <si>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</si>
  <si>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</si>
  <si>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</si>
  <si>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</si>
  <si>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</si>
  <si>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</si>
  <si>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</si>
  <si>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</si>
  <si>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</si>
  <si>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</si>
  <si>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</si>
  <si>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</si>
  <si>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</si>
  <si>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</si>
  <si>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</si>
  <si>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</si>
  <si>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</si>
  <si>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</si>
  <si>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</si>
  <si>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</si>
  <si>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</si>
  <si>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</si>
  <si>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</si>
  <si>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</si>
  <si>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</si>
  <si>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</si>
  <si>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</si>
  <si>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</si>
  <si>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</si>
  <si>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</si>
  <si>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</si>
  <si>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</si>
  <si>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</si>
  <si>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</si>
  <si>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</si>
  <si>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</si>
  <si>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</si>
  <si>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</si>
  <si>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</si>
  <si>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</si>
  <si>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</si>
  <si>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</si>
  <si>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</si>
  <si>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</si>
  <si>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</si>
  <si>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</si>
  <si>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</si>
  <si>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</si>
  <si>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</si>
  <si>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</si>
  <si>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</si>
  <si>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</si>
  <si>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</si>
  <si>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</si>
  <si>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</si>
  <si>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</si>
  <si>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</si>
  <si>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</si>
  <si>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</si>
  <si>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</si>
  <si>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</si>
  <si>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</si>
  <si>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</si>
  <si>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</si>
  <si>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</si>
  <si>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</si>
  <si>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</si>
  <si>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</si>
  <si>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</si>
  <si>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</si>
  <si>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</si>
  <si>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</si>
  <si>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</si>
  <si>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</si>
  <si>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</si>
  <si>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</si>
  <si>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</si>
  <si>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</si>
  <si>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</si>
  <si>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</si>
  <si>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</si>
  <si>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</si>
  <si>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</si>
  <si>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</si>
  <si>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</si>
  <si>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</si>
  <si>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</si>
  <si>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</si>
  <si>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</si>
  <si>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</si>
  <si>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</si>
  <si>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</si>
  <si>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</si>
  <si>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</si>
  <si>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</si>
  <si>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</si>
  <si>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</si>
  <si>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</si>
  <si>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</si>
  <si>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</si>
  <si>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</si>
  <si>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</si>
  <si>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</si>
  <si>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</si>
  <si>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</si>
  <si>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</si>
  <si>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</si>
  <si>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</si>
  <si>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</si>
  <si>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</si>
  <si>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</si>
  <si>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</si>
  <si>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</si>
  <si>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</si>
  <si>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</si>
  <si>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</si>
  <si>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</si>
  <si>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</si>
  <si>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</si>
  <si>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</si>
  <si>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</si>
  <si>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</si>
  <si>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</si>
  <si>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</si>
  <si>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</si>
  <si>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</si>
  <si>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</si>
  <si>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</si>
  <si>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</si>
  <si>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</si>
  <si>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</si>
  <si>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</si>
  <si>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</si>
  <si>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</si>
  <si>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</si>
  <si>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</si>
  <si>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6.59</t>
  </si>
  <si>
    <t>▲ 3.90</t>
  </si>
  <si>
    <t>病院事業会計</t>
  </si>
  <si>
    <t>一般会計</t>
  </si>
  <si>
    <t>水道事業特別会計</t>
  </si>
  <si>
    <t>介護保険事業特別会計</t>
  </si>
  <si>
    <t>国民健康保険事業特別会計</t>
  </si>
  <si>
    <t>居宅介護支援事業特別会計</t>
  </si>
  <si>
    <t>後期高齢者医療保険事業特別会計</t>
  </si>
  <si>
    <t>汗見川へき地診療所事業特別会計</t>
  </si>
  <si>
    <t>その他会計（赤字）</t>
  </si>
  <si>
    <t>▲ 0.00</t>
  </si>
  <si>
    <t>その他会計（黒字）</t>
  </si>
  <si>
    <t>R02</t>
    <phoneticPr fontId="5"/>
  </si>
  <si>
    <t>R03</t>
    <phoneticPr fontId="5"/>
  </si>
  <si>
    <t>R04</t>
    <phoneticPr fontId="5"/>
  </si>
  <si>
    <t>R05</t>
    <phoneticPr fontId="5"/>
  </si>
  <si>
    <t>R06</t>
    <phoneticPr fontId="5"/>
  </si>
  <si>
    <t>-</t>
    <phoneticPr fontId="2"/>
  </si>
  <si>
    <t>嶺北広域行政事務組合</t>
    <rPh sb="0" eb="1">
      <t>レイ</t>
    </rPh>
    <rPh sb="1" eb="2">
      <t>ホク</t>
    </rPh>
    <rPh sb="2" eb="4">
      <t>コウイキ</t>
    </rPh>
    <rPh sb="4" eb="6">
      <t>ギョウセイ</t>
    </rPh>
    <rPh sb="6" eb="8">
      <t>ジム</t>
    </rPh>
    <rPh sb="8" eb="10">
      <t>クミアイ</t>
    </rPh>
    <phoneticPr fontId="5"/>
  </si>
  <si>
    <t>こうち人づくり広域連合</t>
    <rPh sb="3" eb="4">
      <t>ヒト</t>
    </rPh>
    <rPh sb="7" eb="9">
      <t>コウイキ</t>
    </rPh>
    <rPh sb="9" eb="11">
      <t>レンゴウ</t>
    </rPh>
    <phoneticPr fontId="5"/>
  </si>
  <si>
    <t>高知県市町村総合事務組合</t>
    <rPh sb="0" eb="3">
      <t>コウチケン</t>
    </rPh>
    <rPh sb="3" eb="6">
      <t>シチョウソン</t>
    </rPh>
    <rPh sb="6" eb="8">
      <t>ソウゴウ</t>
    </rPh>
    <rPh sb="8" eb="10">
      <t>ジム</t>
    </rPh>
    <rPh sb="10" eb="12">
      <t>クミアイ</t>
    </rPh>
    <phoneticPr fontId="5"/>
  </si>
  <si>
    <t>高知県後期高齢者医療広域連合</t>
    <rPh sb="0" eb="3">
      <t>コウチケン</t>
    </rPh>
    <rPh sb="3" eb="5">
      <t>コウキ</t>
    </rPh>
    <rPh sb="5" eb="8">
      <t>コウレイシャ</t>
    </rPh>
    <rPh sb="8" eb="10">
      <t>イリョウ</t>
    </rPh>
    <rPh sb="10" eb="12">
      <t>コウイキ</t>
    </rPh>
    <rPh sb="12" eb="14">
      <t>レンゴウ</t>
    </rPh>
    <phoneticPr fontId="5"/>
  </si>
  <si>
    <t>南国・香南・香美租税債権管理機構</t>
    <rPh sb="0" eb="2">
      <t>ナンコク</t>
    </rPh>
    <rPh sb="3" eb="5">
      <t>コウナン</t>
    </rPh>
    <rPh sb="6" eb="8">
      <t>カミ</t>
    </rPh>
    <rPh sb="8" eb="10">
      <t>ソゼイ</t>
    </rPh>
    <rPh sb="10" eb="12">
      <t>サイケン</t>
    </rPh>
    <rPh sb="12" eb="14">
      <t>カンリ</t>
    </rPh>
    <rPh sb="14" eb="16">
      <t>キコウ</t>
    </rPh>
    <phoneticPr fontId="5"/>
  </si>
  <si>
    <t>一般会計</t>
    <rPh sb="0" eb="2">
      <t>イッパン</t>
    </rPh>
    <rPh sb="2" eb="4">
      <t>カイケイ</t>
    </rPh>
    <phoneticPr fontId="2"/>
  </si>
  <si>
    <t>介護認定審査事務特別会計</t>
  </si>
  <si>
    <t>一般会計</t>
    <rPh sb="0" eb="4">
      <t>イッパンカイケイ</t>
    </rPh>
    <phoneticPr fontId="2"/>
  </si>
  <si>
    <t>交通災害共済事業特別会計</t>
  </si>
  <si>
    <t>特別会計</t>
    <rPh sb="0" eb="2">
      <t>トクベツ</t>
    </rPh>
    <rPh sb="2" eb="4">
      <t>カイケイ</t>
    </rPh>
    <phoneticPr fontId="2"/>
  </si>
  <si>
    <t>地域活性化基金</t>
    <rPh sb="0" eb="2">
      <t>チイキ</t>
    </rPh>
    <rPh sb="2" eb="5">
      <t>カッセイカ</t>
    </rPh>
    <rPh sb="5" eb="7">
      <t>キキン</t>
    </rPh>
    <phoneticPr fontId="5"/>
  </si>
  <si>
    <t>庁舎建設基金</t>
    <rPh sb="0" eb="2">
      <t>チョウシャ</t>
    </rPh>
    <rPh sb="2" eb="4">
      <t>ケンセツ</t>
    </rPh>
    <rPh sb="4" eb="6">
      <t>キキン</t>
    </rPh>
    <phoneticPr fontId="5"/>
  </si>
  <si>
    <t>福祉基金</t>
    <rPh sb="0" eb="2">
      <t>フクシ</t>
    </rPh>
    <rPh sb="2" eb="4">
      <t>キキン</t>
    </rPh>
    <phoneticPr fontId="5"/>
  </si>
  <si>
    <t>名誉町民大原富枝顕彰基金</t>
    <phoneticPr fontId="5"/>
  </si>
  <si>
    <t>ふるさと支援基金</t>
    <rPh sb="4" eb="6">
      <t>シエン</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</si>
</sst>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DF95-4407-874E-C93F4948D0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261502</c:v>
                </c:pt>
                <c:pt idx="1">
                  <c:v>367263</c:v>
                </c:pt>
                <c:pt idx="2">
                  <c:v>416915</c:v>
                </c:pt>
                <c:pt idx="3">
                  <c:v>119405</c:v>
                </c:pt>
                <c:pt idx="4">
                  <c:v>238060</c:v>
                </c:pt>
              </c:numCache>
            </c:numRef>
          </c:val>
          <c:smooth val="0"/>
          <c:extLst>
            <c:ext xmlns:c16="http://schemas.microsoft.com/office/drawing/2014/chart" uri="{C3380CC4-5D6E-409C-BE32-E72D297353CC}">
              <c16:uniqueId val="{00000001-DF95-4407-874E-C93F4948D0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1.1299999999999999</c:v>
                </c:pt>
                <c:pt idx="1">
                  <c:v>2.63</c:v>
                </c:pt>
                <c:pt idx="2">
                  <c:v>6.51</c:v>
                </c:pt>
                <c:pt idx="3">
                  <c:v>2.3199999999999998</c:v>
                </c:pt>
                <c:pt idx="4">
                  <c:v>3</c:v>
                </c:pt>
              </c:numCache>
            </c:numRef>
          </c:val>
          <c:extLst>
            <c:ext xmlns:c16="http://schemas.microsoft.com/office/drawing/2014/chart" uri="{C3380CC4-5D6E-409C-BE32-E72D297353CC}">
              <c16:uniqueId val="{00000000-6034-4110-BA5D-1C08C73A21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25.12</c:v>
                </c:pt>
                <c:pt idx="1">
                  <c:v>22.43</c:v>
                </c:pt>
                <c:pt idx="2">
                  <c:v>22.63</c:v>
                </c:pt>
                <c:pt idx="3">
                  <c:v>21.61</c:v>
                </c:pt>
                <c:pt idx="4">
                  <c:v>21.74</c:v>
                </c:pt>
              </c:numCache>
            </c:numRef>
          </c:val>
          <c:extLst>
            <c:ext xmlns:c16="http://schemas.microsoft.com/office/drawing/2014/chart" uri="{C3380CC4-5D6E-409C-BE32-E72D297353CC}">
              <c16:uniqueId val="{00000001-6034-4110-BA5D-1C08C73A216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-6.59</c:v>
                </c:pt>
                <c:pt idx="1">
                  <c:v>1.62</c:v>
                </c:pt>
                <c:pt idx="2">
                  <c:v>9.0399999999999991</c:v>
                </c:pt>
                <c:pt idx="3">
                  <c:v>-3.9</c:v>
                </c:pt>
                <c:pt idx="4">
                  <c:v>0.68</c:v>
                </c:pt>
              </c:numCache>
            </c:numRef>
          </c:val>
          <c:smooth val="0"/>
          <c:extLst>
            <c:ext xmlns:c16="http://schemas.microsoft.com/office/drawing/2014/chart" uri="{C3380CC4-5D6E-409C-BE32-E72D297353CC}">
              <c16:uniqueId val="{00000002-6034-4110-BA5D-1C08C73A216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0.88</c:v>
                </c:pt>
                <c:pt idx="2">
                  <c:v>#N/A</c:v>
                </c:pt>
                <c:pt idx="3">
                  <c:v>0.04</c:v>
                </c:pt>
                <c:pt idx="4">
                  <c:v>#N/A</c:v>
                </c:pt>
                <c:pt idx="5">
                  <c:v>0</c:v>
                </c:pt>
                <c:pt idx="6">
                  <c:v>#N/A</c:v>
                </c:pt>
                <c:pt idx="7">
                  <c:v>0.49</c:v>
                </c:pt>
                <c:pt idx="8">
                  <c:v>0</c:v>
                </c:pt>
                <c:pt idx="9">
                  <c:v>0</c:v>
                </c:pt>
              </c:numCache>
            </c:numRef>
          </c:val>
          <c:extLst>
            <c:ext xmlns:c16="http://schemas.microsoft.com/office/drawing/2014/chart" uri="{C3380CC4-5D6E-409C-BE32-E72D297353CC}">
              <c16:uniqueId val="{00000000-5868-426E-9B00-7DFE1A850C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1-5868-426E-9B00-7DFE1A850CB0}"/>
            </c:ext>
          </c:extLst>
        </c:ser>
        <c:ser>
          <c:idx val="2"/>
          <c:order val="2"/>
          <c:tx>
            <c:strRef>
              <c:f>データシート!$A$29</c:f>
              <c:strCache>
                <c:ptCount val="1"/>
                <c:pt idx="0">
                  <c:v>汗見川へき地診療所事業特別会計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868-426E-9B00-7DFE1A850CB0}"/>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3-5868-426E-9B00-7DFE1A850CB0}"/>
            </c:ext>
          </c:extLst>
        </c:ser>
        <c:ser>
          <c:idx val="4"/>
          <c:order val="4"/>
          <c:tx>
            <c:strRef>
              <c:f>データシート!$A$31</c:f>
              <c:strCache>
                <c:ptCount val="1"/>
                <c:pt idx="0">
                  <c:v>居宅介護支援事業特別会計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5868-426E-9B00-7DFE1A850CB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1.53</c:v>
                </c:pt>
                <c:pt idx="2">
                  <c:v>#N/A</c:v>
                </c:pt>
                <c:pt idx="3">
                  <c:v>1.92</c:v>
                </c:pt>
                <c:pt idx="4">
                  <c:v>#N/A</c:v>
                </c:pt>
                <c:pt idx="5">
                  <c:v>2.29</c:v>
                </c:pt>
                <c:pt idx="6">
                  <c:v>#N/A</c:v>
                </c:pt>
                <c:pt idx="7">
                  <c:v>1.1399999999999999</c:v>
                </c:pt>
                <c:pt idx="8">
                  <c:v>#N/A</c:v>
                </c:pt>
                <c:pt idx="9">
                  <c:v>0.32</c:v>
                </c:pt>
              </c:numCache>
            </c:numRef>
          </c:val>
          <c:extLst>
            <c:ext xmlns:c16="http://schemas.microsoft.com/office/drawing/2014/chart" uri="{C3380CC4-5D6E-409C-BE32-E72D297353CC}">
              <c16:uniqueId val="{00000005-5868-426E-9B00-7DFE1A850CB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0.11</c:v>
                </c:pt>
                <c:pt idx="2">
                  <c:v>#N/A</c:v>
                </c:pt>
                <c:pt idx="3">
                  <c:v>0.47</c:v>
                </c:pt>
                <c:pt idx="4">
                  <c:v>#N/A</c:v>
                </c:pt>
                <c:pt idx="5">
                  <c:v>2.08</c:v>
                </c:pt>
                <c:pt idx="6">
                  <c:v>#N/A</c:v>
                </c:pt>
                <c:pt idx="7">
                  <c:v>1.33</c:v>
                </c:pt>
                <c:pt idx="8">
                  <c:v>#N/A</c:v>
                </c:pt>
                <c:pt idx="9">
                  <c:v>0.64</c:v>
                </c:pt>
              </c:numCache>
            </c:numRef>
          </c:val>
          <c:extLst>
            <c:ext xmlns:c16="http://schemas.microsoft.com/office/drawing/2014/chart" uri="{C3380CC4-5D6E-409C-BE32-E72D297353CC}">
              <c16:uniqueId val="{00000006-5868-426E-9B00-7DFE1A850CB0}"/>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1.58</c:v>
                </c:pt>
              </c:numCache>
            </c:numRef>
          </c:val>
          <c:extLst>
            <c:ext xmlns:c16="http://schemas.microsoft.com/office/drawing/2014/chart" uri="{C3380CC4-5D6E-409C-BE32-E72D297353CC}">
              <c16:uniqueId val="{00000007-5868-426E-9B00-7DFE1A850CB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1.1200000000000001</c:v>
                </c:pt>
                <c:pt idx="2">
                  <c:v>#N/A</c:v>
                </c:pt>
                <c:pt idx="3">
                  <c:v>2.62</c:v>
                </c:pt>
                <c:pt idx="4">
                  <c:v>#N/A</c:v>
                </c:pt>
                <c:pt idx="5">
                  <c:v>6.51</c:v>
                </c:pt>
                <c:pt idx="6">
                  <c:v>#N/A</c:v>
                </c:pt>
                <c:pt idx="7">
                  <c:v>2.31</c:v>
                </c:pt>
                <c:pt idx="8">
                  <c:v>#N/A</c:v>
                </c:pt>
                <c:pt idx="9">
                  <c:v>3</c:v>
                </c:pt>
              </c:numCache>
            </c:numRef>
          </c:val>
          <c:extLst>
            <c:ext xmlns:c16="http://schemas.microsoft.com/office/drawing/2014/chart" uri="{C3380CC4-5D6E-409C-BE32-E72D297353CC}">
              <c16:uniqueId val="{00000008-5868-426E-9B00-7DFE1A850CB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4.1900000000000004</c:v>
                </c:pt>
                <c:pt idx="2">
                  <c:v>#N/A</c:v>
                </c:pt>
                <c:pt idx="3">
                  <c:v>4.1100000000000003</c:v>
                </c:pt>
                <c:pt idx="4">
                  <c:v>#N/A</c:v>
                </c:pt>
                <c:pt idx="5">
                  <c:v>8.1199999999999992</c:v>
                </c:pt>
                <c:pt idx="6">
                  <c:v>#N/A</c:v>
                </c:pt>
                <c:pt idx="7">
                  <c:v>4.2699999999999996</c:v>
                </c:pt>
                <c:pt idx="8">
                  <c:v>#N/A</c:v>
                </c:pt>
                <c:pt idx="9">
                  <c:v>5.05</c:v>
                </c:pt>
              </c:numCache>
            </c:numRef>
          </c:val>
          <c:extLst>
            <c:ext xmlns:c16="http://schemas.microsoft.com/office/drawing/2014/chart" uri="{C3380CC4-5D6E-409C-BE32-E72D297353CC}">
              <c16:uniqueId val="{00000009-5868-426E-9B00-7DFE1A850CB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390</c:v>
                </c:pt>
                <c:pt idx="5">
                  <c:v>465</c:v>
                </c:pt>
                <c:pt idx="8">
                  <c:v>539</c:v>
                </c:pt>
                <c:pt idx="11">
                  <c:v>602</c:v>
                </c:pt>
                <c:pt idx="14">
                  <c:v>595</c:v>
                </c:pt>
              </c:numCache>
            </c:numRef>
          </c:val>
          <c:extLst>
            <c:ext xmlns:c16="http://schemas.microsoft.com/office/drawing/2014/chart" uri="{C3380CC4-5D6E-409C-BE32-E72D297353CC}">
              <c16:uniqueId val="{00000000-6EA6-4965-B939-E34AAA2EA1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EA6-4965-B939-E34AAA2EA1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EA6-4965-B939-E34AAA2EA1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6</c:v>
                </c:pt>
                <c:pt idx="6">
                  <c:v>6</c:v>
                </c:pt>
                <c:pt idx="9">
                  <c:v>6</c:v>
                </c:pt>
                <c:pt idx="12">
                  <c:v>4</c:v>
                </c:pt>
              </c:numCache>
            </c:numRef>
          </c:val>
          <c:extLst>
            <c:ext xmlns:c16="http://schemas.microsoft.com/office/drawing/2014/chart" uri="{C3380CC4-5D6E-409C-BE32-E72D297353CC}">
              <c16:uniqueId val="{00000003-6EA6-4965-B939-E34AAA2EA1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171</c:v>
                </c:pt>
                <c:pt idx="3">
                  <c:v>172</c:v>
                </c:pt>
                <c:pt idx="6">
                  <c:v>185</c:v>
                </c:pt>
                <c:pt idx="9">
                  <c:v>186</c:v>
                </c:pt>
                <c:pt idx="12">
                  <c:v>190</c:v>
                </c:pt>
              </c:numCache>
            </c:numRef>
          </c:val>
          <c:extLst>
            <c:ext xmlns:c16="http://schemas.microsoft.com/office/drawing/2014/chart" uri="{C3380CC4-5D6E-409C-BE32-E72D297353CC}">
              <c16:uniqueId val="{00000004-6EA6-4965-B939-E34AAA2EA1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A6-4965-B939-E34AAA2EA1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A6-4965-B939-E34AAA2EA1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423</c:v>
                </c:pt>
                <c:pt idx="3">
                  <c:v>498</c:v>
                </c:pt>
                <c:pt idx="6">
                  <c:v>556</c:v>
                </c:pt>
                <c:pt idx="9">
                  <c:v>639</c:v>
                </c:pt>
                <c:pt idx="12">
                  <c:v>626</c:v>
                </c:pt>
              </c:numCache>
            </c:numRef>
          </c:val>
          <c:extLst>
            <c:ext xmlns:c16="http://schemas.microsoft.com/office/drawing/2014/chart" uri="{C3380CC4-5D6E-409C-BE32-E72D297353CC}">
              <c16:uniqueId val="{00000007-6EA6-4965-B939-E34AAA2EA1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210</c:v>
                </c:pt>
                <c:pt idx="2">
                  <c:v>#N/A</c:v>
                </c:pt>
                <c:pt idx="3">
                  <c:v>#N/A</c:v>
                </c:pt>
                <c:pt idx="4">
                  <c:v>211</c:v>
                </c:pt>
                <c:pt idx="5">
                  <c:v>#N/A</c:v>
                </c:pt>
                <c:pt idx="6">
                  <c:v>#N/A</c:v>
                </c:pt>
                <c:pt idx="7">
                  <c:v>208</c:v>
                </c:pt>
                <c:pt idx="8">
                  <c:v>#N/A</c:v>
                </c:pt>
                <c:pt idx="9">
                  <c:v>#N/A</c:v>
                </c:pt>
                <c:pt idx="10">
                  <c:v>229</c:v>
                </c:pt>
                <c:pt idx="11">
                  <c:v>#N/A</c:v>
                </c:pt>
                <c:pt idx="12">
                  <c:v>#N/A</c:v>
                </c:pt>
                <c:pt idx="13">
                  <c:v>225</c:v>
                </c:pt>
                <c:pt idx="14">
                  <c:v>#N/A</c:v>
                </c:pt>
              </c:numCache>
            </c:numRef>
          </c:val>
          <c:smooth val="0"/>
          <c:extLst>
            <c:ext xmlns:c16="http://schemas.microsoft.com/office/drawing/2014/chart" uri="{C3380CC4-5D6E-409C-BE32-E72D297353CC}">
              <c16:uniqueId val="{00000008-6EA6-4965-B939-E34AAA2EA1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4826</c:v>
                </c:pt>
                <c:pt idx="5">
                  <c:v>4726</c:v>
                </c:pt>
                <c:pt idx="8">
                  <c:v>4616</c:v>
                </c:pt>
                <c:pt idx="11">
                  <c:v>4303</c:v>
                </c:pt>
                <c:pt idx="14">
                  <c:v>3947</c:v>
                </c:pt>
              </c:numCache>
            </c:numRef>
          </c:val>
          <c:extLst>
            <c:ext xmlns:c16="http://schemas.microsoft.com/office/drawing/2014/chart" uri="{C3380CC4-5D6E-409C-BE32-E72D297353CC}">
              <c16:uniqueId val="{00000000-4B8A-48CC-B750-318A182A54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c:v>
                </c:pt>
                <c:pt idx="5">
                  <c:v>24</c:v>
                </c:pt>
                <c:pt idx="8">
                  <c:v>22</c:v>
                </c:pt>
                <c:pt idx="11">
                  <c:v>19</c:v>
                </c:pt>
                <c:pt idx="14">
                  <c:v>17</c:v>
                </c:pt>
              </c:numCache>
            </c:numRef>
          </c:val>
          <c:extLst>
            <c:ext xmlns:c16="http://schemas.microsoft.com/office/drawing/2014/chart" uri="{C3380CC4-5D6E-409C-BE32-E72D297353CC}">
              <c16:uniqueId val="{00000001-4B8A-48CC-B750-318A182A54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3051</c:v>
                </c:pt>
                <c:pt idx="5">
                  <c:v>3247</c:v>
                </c:pt>
                <c:pt idx="8">
                  <c:v>2970</c:v>
                </c:pt>
                <c:pt idx="11">
                  <c:v>3224</c:v>
                </c:pt>
                <c:pt idx="14">
                  <c:v>3210</c:v>
                </c:pt>
              </c:numCache>
            </c:numRef>
          </c:val>
          <c:extLst>
            <c:ext xmlns:c16="http://schemas.microsoft.com/office/drawing/2014/chart" uri="{C3380CC4-5D6E-409C-BE32-E72D297353CC}">
              <c16:uniqueId val="{00000002-4B8A-48CC-B750-318A182A54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8A-48CC-B750-318A182A54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8A-48CC-B750-318A182A54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8A-48CC-B750-318A182A54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295</c:v>
                </c:pt>
                <c:pt idx="3">
                  <c:v>124</c:v>
                </c:pt>
                <c:pt idx="6">
                  <c:v>197</c:v>
                </c:pt>
                <c:pt idx="9">
                  <c:v>158</c:v>
                </c:pt>
                <c:pt idx="12">
                  <c:v>249</c:v>
                </c:pt>
              </c:numCache>
            </c:numRef>
          </c:val>
          <c:extLst>
            <c:ext xmlns:c16="http://schemas.microsoft.com/office/drawing/2014/chart" uri="{C3380CC4-5D6E-409C-BE32-E72D297353CC}">
              <c16:uniqueId val="{00000006-4B8A-48CC-B750-318A182A54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51</c:v>
                </c:pt>
                <c:pt idx="3">
                  <c:v>44</c:v>
                </c:pt>
                <c:pt idx="6">
                  <c:v>38</c:v>
                </c:pt>
                <c:pt idx="9">
                  <c:v>32</c:v>
                </c:pt>
                <c:pt idx="12">
                  <c:v>28</c:v>
                </c:pt>
              </c:numCache>
            </c:numRef>
          </c:val>
          <c:extLst>
            <c:ext xmlns:c16="http://schemas.microsoft.com/office/drawing/2014/chart" uri="{C3380CC4-5D6E-409C-BE32-E72D297353CC}">
              <c16:uniqueId val="{00000007-4B8A-48CC-B750-318A182A54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1753</c:v>
                </c:pt>
                <c:pt idx="3">
                  <c:v>1689</c:v>
                </c:pt>
                <c:pt idx="6">
                  <c:v>1549</c:v>
                </c:pt>
                <c:pt idx="9">
                  <c:v>1394</c:v>
                </c:pt>
                <c:pt idx="12">
                  <c:v>1233</c:v>
                </c:pt>
              </c:numCache>
            </c:numRef>
          </c:val>
          <c:extLst>
            <c:ext xmlns:c16="http://schemas.microsoft.com/office/drawing/2014/chart" uri="{C3380CC4-5D6E-409C-BE32-E72D297353CC}">
              <c16:uniqueId val="{00000008-4B8A-48CC-B750-318A182A54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B8A-48CC-B750-318A182A54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6310</c:v>
                </c:pt>
                <c:pt idx="3">
                  <c:v>6528</c:v>
                </c:pt>
                <c:pt idx="6">
                  <c:v>6917</c:v>
                </c:pt>
                <c:pt idx="9">
                  <c:v>6495</c:v>
                </c:pt>
                <c:pt idx="12">
                  <c:v>6405</c:v>
                </c:pt>
              </c:numCache>
            </c:numRef>
          </c:val>
          <c:extLst>
            <c:ext xmlns:c16="http://schemas.microsoft.com/office/drawing/2014/chart" uri="{C3380CC4-5D6E-409C-BE32-E72D297353CC}">
              <c16:uniqueId val="{0000000A-4B8A-48CC-B750-318A182A54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509</c:v>
                </c:pt>
                <c:pt idx="2">
                  <c:v>#N/A</c:v>
                </c:pt>
                <c:pt idx="3">
                  <c:v>#N/A</c:v>
                </c:pt>
                <c:pt idx="4">
                  <c:v>388</c:v>
                </c:pt>
                <c:pt idx="5">
                  <c:v>#N/A</c:v>
                </c:pt>
                <c:pt idx="6">
                  <c:v>#N/A</c:v>
                </c:pt>
                <c:pt idx="7">
                  <c:v>1093</c:v>
                </c:pt>
                <c:pt idx="8">
                  <c:v>#N/A</c:v>
                </c:pt>
                <c:pt idx="9">
                  <c:v>#N/A</c:v>
                </c:pt>
                <c:pt idx="10">
                  <c:v>532</c:v>
                </c:pt>
                <c:pt idx="11">
                  <c:v>#N/A</c:v>
                </c:pt>
                <c:pt idx="12">
                  <c:v>#N/A</c:v>
                </c:pt>
                <c:pt idx="13">
                  <c:v>741</c:v>
                </c:pt>
                <c:pt idx="14">
                  <c:v>#N/A</c:v>
                </c:pt>
              </c:numCache>
            </c:numRef>
          </c:val>
          <c:smooth val="0"/>
          <c:extLst>
            <c:ext xmlns:c16="http://schemas.microsoft.com/office/drawing/2014/chart" uri="{C3380CC4-5D6E-409C-BE32-E72D297353CC}">
              <c16:uniqueId val="{0000000B-4B8A-48CC-B750-318A182A54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593</c:v>
                </c:pt>
                <c:pt idx="1">
                  <c:v>593</c:v>
                </c:pt>
                <c:pt idx="2">
                  <c:v>593</c:v>
                </c:pt>
              </c:numCache>
            </c:numRef>
          </c:val>
          <c:extLst>
            <c:ext xmlns:c16="http://schemas.microsoft.com/office/drawing/2014/chart" uri="{C3380CC4-5D6E-409C-BE32-E72D297353CC}">
              <c16:uniqueId val="{00000000-1A3B-4B5C-B25C-D863B07908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702</c:v>
                </c:pt>
                <c:pt idx="1">
                  <c:v>983</c:v>
                </c:pt>
                <c:pt idx="2">
                  <c:v>967</c:v>
                </c:pt>
              </c:numCache>
            </c:numRef>
          </c:val>
          <c:extLst>
            <c:ext xmlns:c16="http://schemas.microsoft.com/office/drawing/2014/chart" uri="{C3380CC4-5D6E-409C-BE32-E72D297353CC}">
              <c16:uniqueId val="{00000001-1A3B-4B5C-B25C-D863B07908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1517</c:v>
                </c:pt>
                <c:pt idx="1">
                  <c:v>1479</c:v>
                </c:pt>
                <c:pt idx="2">
                  <c:v>1464</c:v>
                </c:pt>
              </c:numCache>
            </c:numRef>
          </c:val>
          <c:extLst>
            <c:ext xmlns:c16="http://schemas.microsoft.com/office/drawing/2014/chart" uri="{C3380CC4-5D6E-409C-BE32-E72D297353CC}">
              <c16:uniqueId val="{00000002-1A3B-4B5C-B25C-D863B07908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高知県本山町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前年度と比較すると元利償還金をはじめとして一部を除き微減となっている。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しかし、今後施設の維持修繕・長寿命化により中規模以上の普通建設事業が見込まていることから、再び増加に転じることが予想される。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このため、引き続き事業の実施と地方債の発行の適切な管理に努めていく必要がある。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高知県本山町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既発債の償還終了、新発債の抑制により地方債残高は</a:t>
          </a:r>
          <a:r>
            <a:rPr kumimoji="1" lang="en-US" altLang="ja-JP" sz="1400">
              <a:latin typeface="ＭＳ ゴシック" pitchFamily="49" charset="-128"/>
              <a:ea typeface="ＭＳ ゴシック" pitchFamily="49" charset="-128"/>
            </a:rPr>
            <a:t>90</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　退職手当負担見込額については、人事院勧告等による基準額の上昇により</a:t>
          </a:r>
          <a:r>
            <a:rPr kumimoji="1" lang="en-US" altLang="ja-JP" sz="1400">
              <a:latin typeface="ＭＳ ゴシック" pitchFamily="49" charset="-128"/>
              <a:ea typeface="ＭＳ ゴシック" pitchFamily="49" charset="-128"/>
            </a:rPr>
            <a:t>91</a:t>
          </a:r>
          <a:r>
            <a:rPr kumimoji="1" lang="ja-JP" altLang="en-US" sz="1400">
              <a:latin typeface="ＭＳ ゴシック" pitchFamily="49" charset="-128"/>
              <a:ea typeface="ＭＳ ゴシック" pitchFamily="49" charset="-128"/>
            </a:rPr>
            <a:t>百万円増加となった。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今後は公共・公用施設の維持修繕や長寿命化の実施に伴う地方債現在高の増加が予測される。</a:t>
          </a:r>
        </a:p>
        <a:p>
          <a:r>
            <a:rPr kumimoji="1" lang="ja-JP" altLang="en-US" sz="1400">
              <a:latin typeface="ＭＳ ゴシック" pitchFamily="49" charset="-128"/>
              <a:ea typeface="ＭＳ ゴシック" pitchFamily="49" charset="-128"/>
            </a:rPr>
            <a:t>　各種補助金等の活用検討や、有利な起債の借入等、後世への負担を少しでも軽減できるよう、健全な財政運営に努める。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高知県本山町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非算入公債費における一定割合に対し減債基金の取り崩しを行ったため。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今後も公債費が増加していく見込みであり、これまで積み立てた減債基金の計画的な取崩しを行っていく。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・地域活性化施設等整備基金：町の地域活性化施設等の整備を推進する。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・新庁舎建設事業：新庁舎建設に係る事業費及び地方債償還財源。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・福祉基金：健康で生きがいを持ち、心豊かに過ごせる明るく活力のある長寿、福祉社会づくりを推進する。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・本山町名誉町民大原富枝顕彰基金：本山町出身の作家　大原富枝氏の偉大な業績及び精神を顕彰し、その遺志に基づく文化事業等を推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進する。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・ふるさと支援基金：寄付者が指定する福祉、教育、自然保護、産業振興などの分野について、事業内容を精査のうえ活用していく。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各基金設置目的に準じて事業財源として充当しているため減額となっている。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庁舎建設基金については新庁舎建設事業の完了に伴い、償還財源として充当を行っている。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ふるさと支援基金については、毎年度の寄付金額が財源充当額を上回っているため唯一残高が増加となっている。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計画的な積み立ておよび事業充当を行う。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百万円の積み立てを実施した。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％前後の範囲内となるように努めることとしている。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大規模災害等発生時の財政出動財源として一定額の確保に努める。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非算入公債費における一定割合に対し減債基金の取り崩しを行ったため。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計画的な償還財源として活用し普通会計の負担軽減を図る。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高知県本山町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3,125
3,085
134.22
4,763,000
4,649,470
81,848
2,726,277
6,404,833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人口の減少や高齢化に加え、町内に中心となる産業がないこと等により、財政基盤が弱く、類似団体平均、全国平均、高知県平均の全てを下回っている。緊急に必要な事業を峻別し、投資的経費の抑制だけでなく経常的経費についても見直しが必要となっている。</a:t>
          </a:r>
        </a:p>
        <a:p>
          <a:r>
            <a:rPr kumimoji="1" lang="ja-JP" altLang="en-US" sz="1300">
              <a:latin typeface="ＭＳ Ｐゴシック" panose="020B0600070205080204" pitchFamily="50" charset="-128"/>
              <a:ea typeface="ＭＳ Ｐゴシック" panose="020B0600070205080204" pitchFamily="50" charset="-128"/>
            </a:rPr>
            <a:t>　中期財政計画にそった政策の重点化の両立に努め、活力あるまちづくりを展開しつつ、行政の効率化に努めることにより、財政の健全化を図る。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115358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676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115358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ポイント増加し、全国平均を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ポイント、高知県平均を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ポイント下回る結果となっている。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決算では病院事業会計への出資や負担金、簡易水道会計の公営企業法適用に係る負担など公営企業に対するが負担等が</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年度まで増加していく見通しとなっている公債費に加え、経営状況が厳しい公営企業への負担を含む補助費等ついても増加傾向にあるため、一般会計だけでなく、包括的な財政運営努力が必要となっている。</a:t>
          </a:r>
        </a:p>
        <a:p>
          <a:r>
            <a:rPr kumimoji="1" lang="ja-JP" altLang="en-US" sz="1300">
              <a:latin typeface="ＭＳ Ｐゴシック" panose="020B0600070205080204" pitchFamily="50" charset="-128"/>
              <a:ea typeface="ＭＳ Ｐゴシック" panose="020B0600070205080204" pitchFamily="50" charset="-128"/>
            </a:rPr>
            <a:t>　今後も計画的な建設事業の実施に努め、抑制に努力する。また、収入増加対策として、滞納対策を行い税収の確保に努める。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32808</xdr:rowOff>
    </xdr:from>
    <xdr:to>
      <xdr:col>23</xdr:col>
      <xdr:colOff>133350</xdr:colOff>
      <xdr:row>65</xdr:row>
      <xdr:rowOff>141394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77058"/>
          <a:ext cx="8382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32808</xdr:rowOff>
    </xdr:from>
    <xdr:to>
      <xdr:col>19</xdr:col>
      <xdr:colOff>133350</xdr:colOff>
      <xdr:row>66</xdr:row>
      <xdr:rowOff>106680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77058"/>
          <a:ext cx="889000" cy="2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123825</xdr:rowOff>
    </xdr:from>
    <xdr:to>
      <xdr:col>15</xdr:col>
      <xdr:colOff>82550</xdr:colOff>
      <xdr:row>66</xdr:row>
      <xdr:rowOff>106680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9662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123825</xdr:rowOff>
    </xdr:from>
    <xdr:to>
      <xdr:col>11</xdr:col>
      <xdr:colOff>31750</xdr:colOff>
      <xdr:row>66</xdr:row>
      <xdr:rowOff>134831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96625"/>
          <a:ext cx="8890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90594</xdr:rowOff>
    </xdr:from>
    <xdr:to>
      <xdr:col>23</xdr:col>
      <xdr:colOff>184150</xdr:colOff>
      <xdr:row>66</xdr:row>
      <xdr:rowOff>20744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62671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0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153458</xdr:rowOff>
    </xdr:from>
    <xdr:to>
      <xdr:col>19</xdr:col>
      <xdr:colOff>184150</xdr:colOff>
      <xdr:row>65</xdr:row>
      <xdr:rowOff>83608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68385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55880</xdr:rowOff>
    </xdr:from>
    <xdr:to>
      <xdr:col>15</xdr:col>
      <xdr:colOff>133350</xdr:colOff>
      <xdr:row>66</xdr:row>
      <xdr:rowOff>157480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142257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73025</xdr:rowOff>
    </xdr:from>
    <xdr:to>
      <xdr:col>11</xdr:col>
      <xdr:colOff>82550</xdr:colOff>
      <xdr:row>65</xdr:row>
      <xdr:rowOff>3175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159402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84031</xdr:rowOff>
    </xdr:from>
    <xdr:to>
      <xdr:col>7</xdr:col>
      <xdr:colOff>31750</xdr:colOff>
      <xdr:row>67</xdr:row>
      <xdr:rowOff>14181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170408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8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[492,230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定期昇給や人事院勧告による人件費の増加と、人口減少の相乗的な要因により一人当たりの経費は相対的に増加し全国平均や高知県平均を大きく上回っている。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大型事業であった庁舎建設は完了しているが、老朽化が進む公共・公用施設の維持補修など大規模支出が見込まれる課題は残存した状況である。このため、今後も継続して経費節減を図っていく必要がある。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3956</xdr:rowOff>
    </xdr:from>
    <xdr:to>
      <xdr:col>23</xdr:col>
      <xdr:colOff>133350</xdr:colOff>
      <xdr:row>82</xdr:row>
      <xdr:rowOff>23671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62856"/>
          <a:ext cx="838200" cy="1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160989</xdr:rowOff>
    </xdr:from>
    <xdr:to>
      <xdr:col>19</xdr:col>
      <xdr:colOff>133350</xdr:colOff>
      <xdr:row>82</xdr:row>
      <xdr:rowOff>3956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8439"/>
          <a:ext cx="889000" cy="1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154836</xdr:rowOff>
    </xdr:from>
    <xdr:to>
      <xdr:col>15</xdr:col>
      <xdr:colOff>82550</xdr:colOff>
      <xdr:row>81</xdr:row>
      <xdr:rowOff>160989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42286"/>
          <a:ext cx="8890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130735</xdr:rowOff>
    </xdr:from>
    <xdr:to>
      <xdr:col>11</xdr:col>
      <xdr:colOff>31750</xdr:colOff>
      <xdr:row>81</xdr:row>
      <xdr:rowOff>154836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18185"/>
          <a:ext cx="889000" cy="2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144321</xdr:rowOff>
    </xdr:from>
    <xdr:to>
      <xdr:col>23</xdr:col>
      <xdr:colOff>184150</xdr:colOff>
      <xdr:row>82</xdr:row>
      <xdr:rowOff>74471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3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160848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124606</xdr:rowOff>
    </xdr:from>
    <xdr:to>
      <xdr:col>19</xdr:col>
      <xdr:colOff>184150</xdr:colOff>
      <xdr:row>82</xdr:row>
      <xdr:rowOff>54756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64933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80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110189</xdr:rowOff>
    </xdr:from>
    <xdr:to>
      <xdr:col>15</xdr:col>
      <xdr:colOff>133350</xdr:colOff>
      <xdr:row>82</xdr:row>
      <xdr:rowOff>40339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50516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6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104036</xdr:rowOff>
    </xdr:from>
    <xdr:to>
      <xdr:col>11</xdr:col>
      <xdr:colOff>82550</xdr:colOff>
      <xdr:row>82</xdr:row>
      <xdr:rowOff>34186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9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44363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6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79935</xdr:rowOff>
    </xdr:from>
    <xdr:to>
      <xdr:col>7</xdr:col>
      <xdr:colOff>31750</xdr:colOff>
      <xdr:row>82</xdr:row>
      <xdr:rowOff>10085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6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20262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昨年度調査より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ポイント減少したが、依然として類似団体平均を下回っている。市町村の職員構成等が相違するため、ラスパイレス指数のみの比較は難しいが、今後も引き続き適正化を図っていく。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9652</xdr:rowOff>
    </xdr:from>
    <xdr:to>
      <xdr:col>81</xdr:col>
      <xdr:colOff>44450</xdr:colOff>
      <xdr:row>88</xdr:row>
      <xdr:rowOff>14478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9725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4826</xdr:rowOff>
    </xdr:from>
    <xdr:to>
      <xdr:col>77</xdr:col>
      <xdr:colOff>44450</xdr:colOff>
      <xdr:row>88</xdr:row>
      <xdr:rowOff>14478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9242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132842</xdr:rowOff>
    </xdr:from>
    <xdr:to>
      <xdr:col>72</xdr:col>
      <xdr:colOff>203200</xdr:colOff>
      <xdr:row>88</xdr:row>
      <xdr:rowOff>4826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489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132842</xdr:rowOff>
    </xdr:from>
    <xdr:to>
      <xdr:col>68</xdr:col>
      <xdr:colOff>152400</xdr:colOff>
      <xdr:row>88</xdr:row>
      <xdr:rowOff>62737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48992"/>
          <a:ext cx="889000" cy="10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130302</xdr:rowOff>
    </xdr:from>
    <xdr:to>
      <xdr:col>81</xdr:col>
      <xdr:colOff>95250</xdr:colOff>
      <xdr:row>88</xdr:row>
      <xdr:rowOff>60452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146829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9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135128</xdr:rowOff>
    </xdr:from>
    <xdr:to>
      <xdr:col>77</xdr:col>
      <xdr:colOff>95250</xdr:colOff>
      <xdr:row>88</xdr:row>
      <xdr:rowOff>65278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75455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20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125476</xdr:rowOff>
    </xdr:from>
    <xdr:to>
      <xdr:col>73</xdr:col>
      <xdr:colOff>44450</xdr:colOff>
      <xdr:row>88</xdr:row>
      <xdr:rowOff>55626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65803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82042</xdr:rowOff>
    </xdr:from>
    <xdr:to>
      <xdr:col>68</xdr:col>
      <xdr:colOff>203200</xdr:colOff>
      <xdr:row>88</xdr:row>
      <xdr:rowOff>12192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22369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11937</xdr:rowOff>
    </xdr:from>
    <xdr:to>
      <xdr:col>64</xdr:col>
      <xdr:colOff>152400</xdr:colOff>
      <xdr:row>88</xdr:row>
      <xdr:rowOff>113537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98314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前年度と同様に類似団体平均を下回っているが町としては</a:t>
          </a:r>
          <a:r>
            <a:rPr kumimoji="1" lang="en-US" altLang="ja-JP" sz="1300">
              <a:latin typeface="ＭＳ Ｐゴシック" panose="020B0600070205080204" pitchFamily="50" charset="-128"/>
              <a:ea typeface="ＭＳ Ｐゴシック" panose="020B0600070205080204" pitchFamily="50" charset="-128"/>
            </a:rPr>
            <a:t>0.25</a:t>
          </a:r>
          <a:r>
            <a:rPr kumimoji="1" lang="ja-JP" altLang="en-US" sz="1300">
              <a:latin typeface="ＭＳ Ｐゴシック" panose="020B0600070205080204" pitchFamily="50" charset="-128"/>
              <a:ea typeface="ＭＳ Ｐゴシック" panose="020B0600070205080204" pitchFamily="50" charset="-128"/>
            </a:rPr>
            <a:t>人増加となった。近年の増減は一定の水準内で生じており、その推移は急速的なものではない。また類似団平均も上回ることなく推移しており、おおむね適正といえる。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142632</xdr:rowOff>
    </xdr:from>
    <xdr:to>
      <xdr:col>81</xdr:col>
      <xdr:colOff>44450</xdr:colOff>
      <xdr:row>60</xdr:row>
      <xdr:rowOff>147658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29632"/>
          <a:ext cx="838200" cy="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130366</xdr:rowOff>
    </xdr:from>
    <xdr:to>
      <xdr:col>77</xdr:col>
      <xdr:colOff>44450</xdr:colOff>
      <xdr:row>60</xdr:row>
      <xdr:rowOff>142632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17366"/>
          <a:ext cx="889000" cy="1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130366</xdr:rowOff>
    </xdr:from>
    <xdr:to>
      <xdr:col>72</xdr:col>
      <xdr:colOff>203200</xdr:colOff>
      <xdr:row>60</xdr:row>
      <xdr:rowOff>149268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417366"/>
          <a:ext cx="889000" cy="1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138208</xdr:rowOff>
    </xdr:from>
    <xdr:to>
      <xdr:col>68</xdr:col>
      <xdr:colOff>152400</xdr:colOff>
      <xdr:row>60</xdr:row>
      <xdr:rowOff>149268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25208"/>
          <a:ext cx="889000" cy="1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96858</xdr:rowOff>
    </xdr:from>
    <xdr:to>
      <xdr:col>81</xdr:col>
      <xdr:colOff>95250</xdr:colOff>
      <xdr:row>61</xdr:row>
      <xdr:rowOff>27008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113385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2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91832</xdr:rowOff>
    </xdr:from>
    <xdr:to>
      <xdr:col>77</xdr:col>
      <xdr:colOff>95250</xdr:colOff>
      <xdr:row>61</xdr:row>
      <xdr:rowOff>21982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7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32159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47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79566</xdr:rowOff>
    </xdr:from>
    <xdr:to>
      <xdr:col>73</xdr:col>
      <xdr:colOff>44450</xdr:colOff>
      <xdr:row>61</xdr:row>
      <xdr:rowOff>9716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19893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3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98468</xdr:rowOff>
    </xdr:from>
    <xdr:to>
      <xdr:col>68</xdr:col>
      <xdr:colOff>203200</xdr:colOff>
      <xdr:row>61</xdr:row>
      <xdr:rowOff>28618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8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38795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5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87408</xdr:rowOff>
    </xdr:from>
    <xdr:to>
      <xdr:col>64</xdr:col>
      <xdr:colOff>152400</xdr:colOff>
      <xdr:row>61</xdr:row>
      <xdr:rowOff>17558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7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27735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4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strike="sngStrike"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単年度では償還終了に伴う公債費の減少により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年度にかけての大きな増加経過が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ヶ年平均を押し上げる結果となった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a:t>
          </a:r>
          <a:r>
            <a:rPr kumimoji="1" lang="ja-JP" altLang="en-US" sz="1300">
              <a:latin typeface="ＭＳ Ｐゴシック" panose="020B0600070205080204" pitchFamily="50" charset="-128"/>
              <a:ea typeface="ＭＳ Ｐゴシック" panose="020B0600070205080204" pitchFamily="50" charset="-128"/>
            </a:rPr>
            <a:t>ついては今後再び上昇することが見込まれることから、継続して事業の適正化を図り、財政の健全化に努める。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35052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22630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25400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25400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20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1270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前年度より比率は</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ポイントと増加した。主要因として、退職手当負担見込額の増、充当可能基金残高の減等があげられる。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今後も事業の必要性を精査することで抑制し、義務的経費の削減を中心とする行財政改革を進め、財政の健全化に努める。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126012</xdr:rowOff>
    </xdr:from>
    <xdr:to>
      <xdr:col>81</xdr:col>
      <xdr:colOff>44450</xdr:colOff>
      <xdr:row>16</xdr:row>
      <xdr:rowOff>84596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2697762"/>
          <a:ext cx="838200" cy="1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126012</xdr:rowOff>
    </xdr:from>
    <xdr:to>
      <xdr:col>77</xdr:col>
      <xdr:colOff>44450</xdr:colOff>
      <xdr:row>17</xdr:row>
      <xdr:rowOff>149084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697762"/>
          <a:ext cx="889000" cy="36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36195</xdr:rowOff>
    </xdr:from>
    <xdr:to>
      <xdr:col>72</xdr:col>
      <xdr:colOff>203200</xdr:colOff>
      <xdr:row>17</xdr:row>
      <xdr:rowOff>149084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2607945"/>
          <a:ext cx="889000" cy="45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36195</xdr:rowOff>
    </xdr:from>
    <xdr:to>
      <xdr:col>68</xdr:col>
      <xdr:colOff>152400</xdr:colOff>
      <xdr:row>15</xdr:row>
      <xdr:rowOff>142099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607945"/>
          <a:ext cx="889000" cy="10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33796</xdr:rowOff>
    </xdr:from>
    <xdr:to>
      <xdr:col>81</xdr:col>
      <xdr:colOff>95250</xdr:colOff>
      <xdr:row>16</xdr:row>
      <xdr:rowOff>135396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77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5873</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74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75212</xdr:rowOff>
    </xdr:from>
    <xdr:to>
      <xdr:col>77</xdr:col>
      <xdr:colOff>95250</xdr:colOff>
      <xdr:row>16</xdr:row>
      <xdr:rowOff>5362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64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161589</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733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98284</xdr:rowOff>
    </xdr:from>
    <xdr:to>
      <xdr:col>73</xdr:col>
      <xdr:colOff>44450</xdr:colOff>
      <xdr:row>18</xdr:row>
      <xdr:rowOff>28434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01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13211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09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156845</xdr:rowOff>
    </xdr:from>
    <xdr:to>
      <xdr:col>68</xdr:col>
      <xdr:colOff>203200</xdr:colOff>
      <xdr:row>15</xdr:row>
      <xdr:rowOff>86995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5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71772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64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91299</xdr:rowOff>
    </xdr:from>
    <xdr:to>
      <xdr:col>64</xdr:col>
      <xdr:colOff>152400</xdr:colOff>
      <xdr:row>16</xdr:row>
      <xdr:rowOff>21449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66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6226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74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高知県本山町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3,125
3,085
134.22
4,763,000
4,649,470
81,848
2,726,277
6,404,833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人件費については、前年度と比較すると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令和６年度は人事院勧告により人件費全体としては増額となったが、事業費支弁人件費が増加したことにより、経常収支比率としては減少となっている。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35560</xdr:rowOff>
    </xdr:from>
    <xdr:to>
      <xdr:col>24</xdr:col>
      <xdr:colOff>25400</xdr:colOff>
      <xdr:row>35</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363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32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325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66040</xdr:rowOff>
    </xdr:from>
    <xdr:to>
      <xdr:col>11</xdr:col>
      <xdr:colOff>9525</xdr:colOff>
      <xdr:row>36</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6679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156210</xdr:rowOff>
    </xdr:from>
    <xdr:to>
      <xdr:col>24</xdr:col>
      <xdr:colOff>76200</xdr:colOff>
      <xdr:row>35</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0</xdr:rowOff>
    </xdr:from>
    <xdr:to>
      <xdr:col>20</xdr:col>
      <xdr:colOff>38100</xdr:colOff>
      <xdr:row>35</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6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15240</xdr:rowOff>
    </xdr:from>
    <xdr:to>
      <xdr:col>11</xdr:col>
      <xdr:colOff>60325</xdr:colOff>
      <xdr:row>35</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127017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57150</xdr:rowOff>
    </xdr:from>
    <xdr:to>
      <xdr:col>6</xdr:col>
      <xdr:colOff>171450</xdr:colOff>
      <xdr:row>36</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ポイント上昇し類似団体平均との差も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ポイント縮まった。</a:t>
          </a:r>
        </a:p>
        <a:p>
          <a:r>
            <a:rPr kumimoji="1" lang="ja-JP" altLang="en-US" sz="1300">
              <a:latin typeface="ＭＳ Ｐゴシック" panose="020B0600070205080204" pitchFamily="50" charset="-128"/>
              <a:ea typeface="ＭＳ Ｐゴシック" panose="020B0600070205080204" pitchFamily="50" charset="-128"/>
            </a:rPr>
            <a:t>　特定財源を伴わない自団体単独の事業が増加したことによるが、</a:t>
          </a:r>
          <a:r>
            <a:rPr kumimoji="1" lang="en-US" altLang="ja-JP" sz="1300">
              <a:latin typeface="ＭＳ Ｐゴシック" panose="020B0600070205080204" pitchFamily="50" charset="-128"/>
              <a:ea typeface="ＭＳ Ｐゴシック" panose="020B0600070205080204" pitchFamily="50" charset="-128"/>
            </a:rPr>
            <a:t>R04</a:t>
          </a:r>
          <a:r>
            <a:rPr kumimoji="1" lang="ja-JP" altLang="en-US" sz="1300">
              <a:latin typeface="ＭＳ Ｐゴシック" panose="020B0600070205080204" pitchFamily="50" charset="-128"/>
              <a:ea typeface="ＭＳ Ｐゴシック" panose="020B0600070205080204" pitchFamily="50" charset="-128"/>
            </a:rPr>
            <a:t>年度以降増加が継続しており今後も経費節減に努める必要がある。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4734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24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81280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650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16</xdr:row>
      <xdr:rowOff>30988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65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101871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7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82821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全国平均・高知県平均、類似団体平均の全てに対して引き続き下回る結果となった。自団体、類似団体平均ともに前年度比は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った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前年度に引き続き扶助費全体としては物価高支援等に係る事業費を継続しており実績としては横ばいの状態となっている。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143328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853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68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55</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689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853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全体としては前年度より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ポイント増となっている。</a:t>
          </a:r>
        </a:p>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その他に係る経常収支比率が類似団体平均を上回っているのは、繰出金が主な要因である。</a:t>
          </a:r>
        </a:p>
        <a:p>
          <a:r>
            <a:rPr kumimoji="1" lang="ja-JP" altLang="en-US" sz="1300">
              <a:latin typeface="ＭＳ Ｐゴシック" panose="020B0600070205080204" pitchFamily="50" charset="-128"/>
              <a:ea typeface="ＭＳ Ｐゴシック" panose="020B0600070205080204" pitchFamily="50" charset="-128"/>
            </a:rPr>
            <a:t>　今後も簡易水道事業や病院事業などの公営企業会計への繰出金・負担金が必要となるため経費削減に努めるとともに、独立採算の原則に立ち返り健全化を図ることで、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43180</xdr:rowOff>
    </xdr:from>
    <xdr:to>
      <xdr:col>82</xdr:col>
      <xdr:colOff>107950</xdr:colOff>
      <xdr:row>58</xdr:row>
      <xdr:rowOff>66040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987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43180</xdr:rowOff>
    </xdr:from>
    <xdr:to>
      <xdr:col>78</xdr:col>
      <xdr:colOff>69850</xdr:colOff>
      <xdr:row>59</xdr:row>
      <xdr:rowOff>8890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872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157480</xdr:rowOff>
    </xdr:from>
    <xdr:to>
      <xdr:col>73</xdr:col>
      <xdr:colOff>180975</xdr:colOff>
      <xdr:row>59</xdr:row>
      <xdr:rowOff>8890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101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157480</xdr:rowOff>
    </xdr:from>
    <xdr:to>
      <xdr:col>69</xdr:col>
      <xdr:colOff>92075</xdr:colOff>
      <xdr:row>61</xdr:row>
      <xdr:rowOff>16510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10158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xdr:rowOff>
    </xdr:from>
    <xdr:to>
      <xdr:col>82</xdr:col>
      <xdr:colOff>158750</xdr:colOff>
      <xdr:row>58</xdr:row>
      <xdr:rowOff>116840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158767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163830</xdr:rowOff>
    </xdr:from>
    <xdr:to>
      <xdr:col>78</xdr:col>
      <xdr:colOff>120650</xdr:colOff>
      <xdr:row>58</xdr:row>
      <xdr:rowOff>93980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78757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129540</xdr:rowOff>
    </xdr:from>
    <xdr:to>
      <xdr:col>74</xdr:col>
      <xdr:colOff>31750</xdr:colOff>
      <xdr:row>59</xdr:row>
      <xdr:rowOff>59690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44467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106680</xdr:rowOff>
    </xdr:from>
    <xdr:to>
      <xdr:col>69</xdr:col>
      <xdr:colOff>142875</xdr:colOff>
      <xdr:row>59</xdr:row>
      <xdr:rowOff>36830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137160</xdr:rowOff>
    </xdr:from>
    <xdr:to>
      <xdr:col>65</xdr:col>
      <xdr:colOff>53975</xdr:colOff>
      <xdr:row>61</xdr:row>
      <xdr:rowOff>67310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4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52087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51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本町は県下でも歳出に占める補助費等の割合が高く、経常収支比率を上げる大きな要素となっている。</a:t>
          </a:r>
        </a:p>
        <a:p>
          <a:r>
            <a:rPr kumimoji="1" lang="ja-JP" altLang="en-US" sz="1300">
              <a:latin typeface="ＭＳ Ｐゴシック" panose="020B0600070205080204" pitchFamily="50" charset="-128"/>
              <a:ea typeface="ＭＳ Ｐゴシック" panose="020B0600070205080204" pitchFamily="50" charset="-128"/>
            </a:rPr>
            <a:t>　令和６年度決算では企業会計への負担金等の増加により</a:t>
          </a:r>
          <a:r>
            <a:rPr kumimoji="1" lang="en-US" altLang="ja-JP" sz="1300" strike="noStrike" baseline="0">
              <a:solidFill>
                <a:sysClr val="windowText" lastClr="000000"/>
              </a:solidFill>
              <a:latin typeface="ＭＳ Ｐゴシック" panose="020B0600070205080204" pitchFamily="50" charset="-128"/>
              <a:ea typeface="ＭＳ Ｐゴシック" panose="020B0600070205080204" pitchFamily="50" charset="-128"/>
            </a:rPr>
            <a:t>23.4</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％となり、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高知県平均に対し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ポイント、類似団体平均に対し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ポイント上回る結果となった。</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39</xdr:row>
      <xdr:rowOff>110998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68782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xdr:rowOff>
    </xdr:from>
    <xdr:to>
      <xdr:col>78</xdr:col>
      <xdr:colOff>69850</xdr:colOff>
      <xdr:row>39</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687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33274</xdr:rowOff>
    </xdr:from>
    <xdr:to>
      <xdr:col>73</xdr:col>
      <xdr:colOff>180975</xdr:colOff>
      <xdr:row>39</xdr:row>
      <xdr:rowOff>92710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7198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33274</xdr:rowOff>
    </xdr:from>
    <xdr:to>
      <xdr:col>69</xdr:col>
      <xdr:colOff>92075</xdr:colOff>
      <xdr:row>39</xdr:row>
      <xdr:rowOff>33274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7198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60198</xdr:rowOff>
    </xdr:from>
    <xdr:to>
      <xdr:col>82</xdr:col>
      <xdr:colOff>158750</xdr:colOff>
      <xdr:row>39</xdr:row>
      <xdr:rowOff>161798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32275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41910</xdr:rowOff>
    </xdr:from>
    <xdr:to>
      <xdr:col>74</xdr:col>
      <xdr:colOff>31750</xdr:colOff>
      <xdr:row>39</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128287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153924</xdr:rowOff>
    </xdr:from>
    <xdr:to>
      <xdr:col>69</xdr:col>
      <xdr:colOff>142875</xdr:colOff>
      <xdr:row>39</xdr:row>
      <xdr:rowOff>84074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68851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153924</xdr:rowOff>
    </xdr:from>
    <xdr:to>
      <xdr:col>65</xdr:col>
      <xdr:colOff>53975</xdr:colOff>
      <xdr:row>39</xdr:row>
      <xdr:rowOff>84074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68851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ポイント減少しており、類似団体平均との差も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ポイント縮まった。今後は再び増加に転じていく見込みとなっており、引き続き計画的な建設事業の実施に努め、公債費の抑制を図る。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127000</xdr:rowOff>
    </xdr:from>
    <xdr:to>
      <xdr:col>24</xdr:col>
      <xdr:colOff>25400</xdr:colOff>
      <xdr:row>77</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3286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142239</xdr:rowOff>
    </xdr:from>
    <xdr:to>
      <xdr:col>19</xdr:col>
      <xdr:colOff>187325</xdr:colOff>
      <xdr:row>78</xdr:row>
      <xdr:rowOff>100330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34388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78</xdr:row>
      <xdr:rowOff>100330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2578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77</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64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48277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91439</xdr:rowOff>
    </xdr:from>
    <xdr:to>
      <xdr:col>20</xdr:col>
      <xdr:colOff>38100</xdr:colOff>
      <xdr:row>78</xdr:row>
      <xdr:rowOff>21589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49530</xdr:rowOff>
    </xdr:from>
    <xdr:to>
      <xdr:col>15</xdr:col>
      <xdr:colOff>149225</xdr:colOff>
      <xdr:row>78</xdr:row>
      <xdr:rowOff>151130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前年度からは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ポイント増加しており、公債費以外の占める割合は、依然として補助費等が</a:t>
          </a:r>
          <a:r>
            <a:rPr kumimoji="1" lang="en-US" altLang="ja-JP" sz="1300">
              <a:latin typeface="ＭＳ Ｐゴシック" panose="020B0600070205080204" pitchFamily="50" charset="-128"/>
              <a:ea typeface="ＭＳ Ｐゴシック" panose="020B0600070205080204" pitchFamily="50" charset="-128"/>
            </a:rPr>
            <a:t>23.4</a:t>
          </a:r>
          <a:r>
            <a:rPr kumimoji="1" lang="ja-JP" altLang="en-US" sz="1300">
              <a:latin typeface="ＭＳ Ｐゴシック" panose="020B0600070205080204" pitchFamily="50" charset="-128"/>
              <a:ea typeface="ＭＳ Ｐゴシック" panose="020B0600070205080204" pitchFamily="50" charset="-128"/>
            </a:rPr>
            <a:t>ポイントと最も高く、次いで人件費が</a:t>
          </a:r>
          <a:r>
            <a:rPr kumimoji="1" lang="en-US" altLang="ja-JP" sz="1300">
              <a:latin typeface="ＭＳ Ｐゴシック" panose="020B0600070205080204" pitchFamily="50" charset="-128"/>
              <a:ea typeface="ＭＳ Ｐゴシック" panose="020B0600070205080204" pitchFamily="50" charset="-128"/>
            </a:rPr>
            <a:t>20.1</a:t>
          </a:r>
          <a:r>
            <a:rPr kumimoji="1" lang="ja-JP" altLang="en-US" sz="1300">
              <a:latin typeface="ＭＳ Ｐゴシック" panose="020B0600070205080204" pitchFamily="50" charset="-128"/>
              <a:ea typeface="ＭＳ Ｐゴシック" panose="020B0600070205080204" pitchFamily="50" charset="-128"/>
            </a:rPr>
            <a:t>ポイントとなっている。</a:t>
          </a:r>
        </a:p>
        <a:p>
          <a:r>
            <a:rPr kumimoji="1" lang="ja-JP" altLang="en-US" sz="1300">
              <a:latin typeface="ＭＳ Ｐゴシック" panose="020B0600070205080204" pitchFamily="50" charset="-128"/>
              <a:ea typeface="ＭＳ Ｐゴシック" panose="020B0600070205080204" pitchFamily="50" charset="-128"/>
            </a:rPr>
            <a:t>　今後の対策として、税収の確保に努めるとともに、補助費等の見直しや経費の削減をより一層図っていく。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154758</xdr:rowOff>
    </xdr:from>
    <xdr:to>
      <xdr:col>82</xdr:col>
      <xdr:colOff>107950</xdr:colOff>
      <xdr:row>78</xdr:row>
      <xdr:rowOff>84545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56408"/>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154758</xdr:rowOff>
    </xdr:from>
    <xdr:to>
      <xdr:col>78</xdr:col>
      <xdr:colOff>69850</xdr:colOff>
      <xdr:row>78</xdr:row>
      <xdr:rowOff>71482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356408"/>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19231</xdr:rowOff>
    </xdr:from>
    <xdr:to>
      <xdr:col>73</xdr:col>
      <xdr:colOff>180975</xdr:colOff>
      <xdr:row>78</xdr:row>
      <xdr:rowOff>71482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9233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19231</xdr:rowOff>
    </xdr:from>
    <xdr:to>
      <xdr:col>69</xdr:col>
      <xdr:colOff>92075</xdr:colOff>
      <xdr:row>80</xdr:row>
      <xdr:rowOff>15966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92331"/>
          <a:ext cx="889000" cy="33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33745</xdr:rowOff>
    </xdr:from>
    <xdr:to>
      <xdr:col>82</xdr:col>
      <xdr:colOff>158750</xdr:colOff>
      <xdr:row>78</xdr:row>
      <xdr:rowOff>135345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5822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7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103958</xdr:rowOff>
    </xdr:from>
    <xdr:to>
      <xdr:col>78</xdr:col>
      <xdr:colOff>120650</xdr:colOff>
      <xdr:row>78</xdr:row>
      <xdr:rowOff>34108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18885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20682</xdr:rowOff>
    </xdr:from>
    <xdr:to>
      <xdr:col>74</xdr:col>
      <xdr:colOff>31750</xdr:colOff>
      <xdr:row>78</xdr:row>
      <xdr:rowOff>122282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107059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8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139881</xdr:rowOff>
    </xdr:from>
    <xdr:to>
      <xdr:col>69</xdr:col>
      <xdr:colOff>142875</xdr:colOff>
      <xdr:row>78</xdr:row>
      <xdr:rowOff>70031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54808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2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136616</xdr:rowOff>
    </xdr:from>
    <xdr:to>
      <xdr:col>65</xdr:col>
      <xdr:colOff>53975</xdr:colOff>
      <xdr:row>80</xdr:row>
      <xdr:rowOff>66766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8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51543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76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高知県本山町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37084</xdr:rowOff>
    </xdr:from>
    <xdr:to>
      <xdr:col>29</xdr:col>
      <xdr:colOff>127000</xdr:colOff>
      <xdr:row>19</xdr:row>
      <xdr:rowOff>90140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42259"/>
          <a:ext cx="647700" cy="53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90140</xdr:rowOff>
    </xdr:from>
    <xdr:to>
      <xdr:col>26</xdr:col>
      <xdr:colOff>50800</xdr:colOff>
      <xdr:row>19</xdr:row>
      <xdr:rowOff>128328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5315"/>
          <a:ext cx="698500" cy="38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128328</xdr:rowOff>
    </xdr:from>
    <xdr:to>
      <xdr:col>22</xdr:col>
      <xdr:colOff>114300</xdr:colOff>
      <xdr:row>19</xdr:row>
      <xdr:rowOff>132151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33503"/>
          <a:ext cx="698500" cy="3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132151</xdr:rowOff>
    </xdr:from>
    <xdr:to>
      <xdr:col>18</xdr:col>
      <xdr:colOff>177800</xdr:colOff>
      <xdr:row>19</xdr:row>
      <xdr:rowOff>163229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37326"/>
          <a:ext cx="698500" cy="31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157734</xdr:rowOff>
    </xdr:from>
    <xdr:to>
      <xdr:col>29</xdr:col>
      <xdr:colOff>177800</xdr:colOff>
      <xdr:row>19</xdr:row>
      <xdr:rowOff>87884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91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129811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6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39340</xdr:rowOff>
    </xdr:from>
    <xdr:to>
      <xdr:col>26</xdr:col>
      <xdr:colOff>101600</xdr:colOff>
      <xdr:row>19</xdr:row>
      <xdr:rowOff>140940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44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125717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30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77528</xdr:rowOff>
    </xdr:from>
    <xdr:to>
      <xdr:col>22</xdr:col>
      <xdr:colOff>165100</xdr:colOff>
      <xdr:row>20</xdr:row>
      <xdr:rowOff>7678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2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163905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81351</xdr:rowOff>
    </xdr:from>
    <xdr:to>
      <xdr:col>19</xdr:col>
      <xdr:colOff>38100</xdr:colOff>
      <xdr:row>20</xdr:row>
      <xdr:rowOff>11501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86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167728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112429</xdr:rowOff>
    </xdr:from>
    <xdr:to>
      <xdr:col>15</xdr:col>
      <xdr:colOff>101600</xdr:colOff>
      <xdr:row>20</xdr:row>
      <xdr:rowOff>42579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7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27356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0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82391</xdr:rowOff>
    </xdr:from>
    <xdr:to>
      <xdr:col>29</xdr:col>
      <xdr:colOff>127000</xdr:colOff>
      <xdr:row>35</xdr:row>
      <xdr:rowOff>85395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92741"/>
          <a:ext cx="647700" cy="3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67168</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75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85395</xdr:rowOff>
    </xdr:from>
    <xdr:to>
      <xdr:col>26</xdr:col>
      <xdr:colOff>50800</xdr:colOff>
      <xdr:row>35</xdr:row>
      <xdr:rowOff>122616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95745"/>
          <a:ext cx="698500" cy="37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122616</xdr:rowOff>
    </xdr:from>
    <xdr:to>
      <xdr:col>22</xdr:col>
      <xdr:colOff>114300</xdr:colOff>
      <xdr:row>35</xdr:row>
      <xdr:rowOff>125089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32966"/>
          <a:ext cx="698500" cy="2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125089</xdr:rowOff>
    </xdr:from>
    <xdr:to>
      <xdr:col>18</xdr:col>
      <xdr:colOff>177800</xdr:colOff>
      <xdr:row>35</xdr:row>
      <xdr:rowOff>132280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35439"/>
          <a:ext cx="698500" cy="7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31591</xdr:rowOff>
    </xdr:from>
    <xdr:to>
      <xdr:col>29</xdr:col>
      <xdr:colOff>177800</xdr:colOff>
      <xdr:row>35</xdr:row>
      <xdr:rowOff>133191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41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219568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8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34595</xdr:rowOff>
    </xdr:from>
    <xdr:to>
      <xdr:col>26</xdr:col>
      <xdr:colOff>101600</xdr:colOff>
      <xdr:row>35</xdr:row>
      <xdr:rowOff>136195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44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146372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13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71816</xdr:rowOff>
    </xdr:from>
    <xdr:to>
      <xdr:col>22</xdr:col>
      <xdr:colOff>165100</xdr:colOff>
      <xdr:row>35</xdr:row>
      <xdr:rowOff>173416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82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183593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5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74289</xdr:rowOff>
    </xdr:from>
    <xdr:to>
      <xdr:col>19</xdr:col>
      <xdr:colOff>38100</xdr:colOff>
      <xdr:row>35</xdr:row>
      <xdr:rowOff>175889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84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186066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81480</xdr:rowOff>
    </xdr:from>
    <xdr:to>
      <xdr:col>15</xdr:col>
      <xdr:colOff>101600</xdr:colOff>
      <xdr:row>35</xdr:row>
      <xdr:rowOff>183080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91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193257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60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高知県本山町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3,125
3,085
134.22
4,763,000
4,649,470
81,848
2,726,277
6,404,833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27993</xdr:rowOff>
    </xdr:from>
    <xdr:to>
      <xdr:col>24</xdr:col>
      <xdr:colOff>63500</xdr:colOff>
      <xdr:row>37</xdr:row>
      <xdr:rowOff>53208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71643"/>
          <a:ext cx="838200" cy="2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53208</xdr:rowOff>
    </xdr:from>
    <xdr:to>
      <xdr:col>19</xdr:col>
      <xdr:colOff>177800</xdr:colOff>
      <xdr:row>37</xdr:row>
      <xdr:rowOff>99911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96858"/>
          <a:ext cx="889000" cy="4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88631</xdr:rowOff>
    </xdr:from>
    <xdr:to>
      <xdr:col>15</xdr:col>
      <xdr:colOff>50800</xdr:colOff>
      <xdr:row>37</xdr:row>
      <xdr:rowOff>99911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432281"/>
          <a:ext cx="889000" cy="1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88631</xdr:rowOff>
    </xdr:from>
    <xdr:to>
      <xdr:col>10</xdr:col>
      <xdr:colOff>114300</xdr:colOff>
      <xdr:row>37</xdr:row>
      <xdr:rowOff>97745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32281"/>
          <a:ext cx="889000" cy="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148643</xdr:rowOff>
    </xdr:from>
    <xdr:to>
      <xdr:col>24</xdr:col>
      <xdr:colOff>114300</xdr:colOff>
      <xdr:row>37</xdr:row>
      <xdr:rowOff>78793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127070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29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2408</xdr:rowOff>
    </xdr:from>
    <xdr:to>
      <xdr:col>20</xdr:col>
      <xdr:colOff>38100</xdr:colOff>
      <xdr:row>37</xdr:row>
      <xdr:rowOff>104008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4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95135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3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49111</xdr:rowOff>
    </xdr:from>
    <xdr:to>
      <xdr:col>15</xdr:col>
      <xdr:colOff>101600</xdr:colOff>
      <xdr:row>37</xdr:row>
      <xdr:rowOff>150711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9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141837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8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37831</xdr:rowOff>
    </xdr:from>
    <xdr:to>
      <xdr:col>10</xdr:col>
      <xdr:colOff>165100</xdr:colOff>
      <xdr:row>37</xdr:row>
      <xdr:rowOff>139431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8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130558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7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46945</xdr:rowOff>
    </xdr:from>
    <xdr:to>
      <xdr:col>6</xdr:col>
      <xdr:colOff>38100</xdr:colOff>
      <xdr:row>37</xdr:row>
      <xdr:rowOff>148545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139672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8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85162</xdr:rowOff>
    </xdr:from>
    <xdr:to>
      <xdr:col>24</xdr:col>
      <xdr:colOff>63500</xdr:colOff>
      <xdr:row>57</xdr:row>
      <xdr:rowOff>92414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57812"/>
          <a:ext cx="838200" cy="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92414</xdr:rowOff>
    </xdr:from>
    <xdr:to>
      <xdr:col>19</xdr:col>
      <xdr:colOff>177800</xdr:colOff>
      <xdr:row>57</xdr:row>
      <xdr:rowOff>94955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65064"/>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94955</xdr:rowOff>
    </xdr:from>
    <xdr:to>
      <xdr:col>15</xdr:col>
      <xdr:colOff>50800</xdr:colOff>
      <xdr:row>57</xdr:row>
      <xdr:rowOff>106514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7605"/>
          <a:ext cx="8890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106514</xdr:rowOff>
    </xdr:from>
    <xdr:to>
      <xdr:col>10</xdr:col>
      <xdr:colOff>114300</xdr:colOff>
      <xdr:row>57</xdr:row>
      <xdr:rowOff>134527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79164"/>
          <a:ext cx="889000" cy="2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34362</xdr:rowOff>
    </xdr:from>
    <xdr:to>
      <xdr:col>24</xdr:col>
      <xdr:colOff>114300</xdr:colOff>
      <xdr:row>57</xdr:row>
      <xdr:rowOff>135962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12789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41614</xdr:rowOff>
    </xdr:from>
    <xdr:to>
      <xdr:col>20</xdr:col>
      <xdr:colOff>38100</xdr:colOff>
      <xdr:row>57</xdr:row>
      <xdr:rowOff>143214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134341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06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44155</xdr:rowOff>
    </xdr:from>
    <xdr:to>
      <xdr:col>15</xdr:col>
      <xdr:colOff>101600</xdr:colOff>
      <xdr:row>57</xdr:row>
      <xdr:rowOff>145755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136882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55714</xdr:rowOff>
    </xdr:from>
    <xdr:to>
      <xdr:col>10</xdr:col>
      <xdr:colOff>165100</xdr:colOff>
      <xdr:row>57</xdr:row>
      <xdr:rowOff>157314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148441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2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83727</xdr:rowOff>
    </xdr:from>
    <xdr:to>
      <xdr:col>6</xdr:col>
      <xdr:colOff>38100</xdr:colOff>
      <xdr:row>58</xdr:row>
      <xdr:rowOff>13877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5004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4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114029</xdr:rowOff>
    </xdr:from>
    <xdr:to>
      <xdr:col>24</xdr:col>
      <xdr:colOff>63500</xdr:colOff>
      <xdr:row>78</xdr:row>
      <xdr:rowOff>118070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87129"/>
          <a:ext cx="838200" cy="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118070</xdr:rowOff>
    </xdr:from>
    <xdr:to>
      <xdr:col>19</xdr:col>
      <xdr:colOff>177800</xdr:colOff>
      <xdr:row>78</xdr:row>
      <xdr:rowOff>125002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91170"/>
          <a:ext cx="889000" cy="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121472</xdr:rowOff>
    </xdr:from>
    <xdr:to>
      <xdr:col>15</xdr:col>
      <xdr:colOff>50800</xdr:colOff>
      <xdr:row>78</xdr:row>
      <xdr:rowOff>125002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94572"/>
          <a:ext cx="889000" cy="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112516</xdr:rowOff>
    </xdr:from>
    <xdr:to>
      <xdr:col>10</xdr:col>
      <xdr:colOff>114300</xdr:colOff>
      <xdr:row>78</xdr:row>
      <xdr:rowOff>121472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85616"/>
          <a:ext cx="889000" cy="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63229</xdr:rowOff>
    </xdr:from>
    <xdr:to>
      <xdr:col>24</xdr:col>
      <xdr:colOff>114300</xdr:colOff>
      <xdr:row>78</xdr:row>
      <xdr:rowOff>164829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3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149606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67270</xdr:rowOff>
    </xdr:from>
    <xdr:to>
      <xdr:col>20</xdr:col>
      <xdr:colOff>38100</xdr:colOff>
      <xdr:row>78</xdr:row>
      <xdr:rowOff>168870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159997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3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74202</xdr:rowOff>
    </xdr:from>
    <xdr:to>
      <xdr:col>15</xdr:col>
      <xdr:colOff>101600</xdr:colOff>
      <xdr:row>79</xdr:row>
      <xdr:rowOff>4352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166929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4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70672</xdr:rowOff>
    </xdr:from>
    <xdr:to>
      <xdr:col>10</xdr:col>
      <xdr:colOff>165100</xdr:colOff>
      <xdr:row>79</xdr:row>
      <xdr:rowOff>822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4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163399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61716</xdr:rowOff>
    </xdr:from>
    <xdr:to>
      <xdr:col>6</xdr:col>
      <xdr:colOff>38100</xdr:colOff>
      <xdr:row>78</xdr:row>
      <xdr:rowOff>163316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3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154443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2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65732</xdr:rowOff>
    </xdr:from>
    <xdr:to>
      <xdr:col>24</xdr:col>
      <xdr:colOff>63500</xdr:colOff>
      <xdr:row>96</xdr:row>
      <xdr:rowOff>92838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24932"/>
          <a:ext cx="838200" cy="2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158789</xdr:rowOff>
    </xdr:from>
    <xdr:to>
      <xdr:col>19</xdr:col>
      <xdr:colOff>177800</xdr:colOff>
      <xdr:row>96</xdr:row>
      <xdr:rowOff>92838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446539"/>
          <a:ext cx="889000" cy="10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158789</xdr:rowOff>
    </xdr:from>
    <xdr:to>
      <xdr:col>15</xdr:col>
      <xdr:colOff>50800</xdr:colOff>
      <xdr:row>96</xdr:row>
      <xdr:rowOff>2601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46539"/>
          <a:ext cx="889000" cy="1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2601</xdr:rowOff>
    </xdr:from>
    <xdr:to>
      <xdr:col>10</xdr:col>
      <xdr:colOff>114300</xdr:colOff>
      <xdr:row>96</xdr:row>
      <xdr:rowOff>98179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61801"/>
          <a:ext cx="889000" cy="9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14932</xdr:rowOff>
    </xdr:from>
    <xdr:to>
      <xdr:col>24</xdr:col>
      <xdr:colOff>114300</xdr:colOff>
      <xdr:row>96</xdr:row>
      <xdr:rowOff>116532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164809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5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42038</xdr:rowOff>
    </xdr:from>
    <xdr:to>
      <xdr:col>20</xdr:col>
      <xdr:colOff>38100</xdr:colOff>
      <xdr:row>96</xdr:row>
      <xdr:rowOff>143638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0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134765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9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107989</xdr:rowOff>
    </xdr:from>
    <xdr:to>
      <xdr:col>15</xdr:col>
      <xdr:colOff>101600</xdr:colOff>
      <xdr:row>96</xdr:row>
      <xdr:rowOff>38139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9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29266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8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123251</xdr:rowOff>
    </xdr:from>
    <xdr:to>
      <xdr:col>10</xdr:col>
      <xdr:colOff>165100</xdr:colOff>
      <xdr:row>96</xdr:row>
      <xdr:rowOff>53401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1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44528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0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47379</xdr:rowOff>
    </xdr:from>
    <xdr:to>
      <xdr:col>6</xdr:col>
      <xdr:colOff>38100</xdr:colOff>
      <xdr:row>96</xdr:row>
      <xdr:rowOff>148979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0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140106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9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94716</xdr:rowOff>
    </xdr:from>
    <xdr:to>
      <xdr:col>55</xdr:col>
      <xdr:colOff>0</xdr:colOff>
      <xdr:row>36</xdr:row>
      <xdr:rowOff>162971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66916"/>
          <a:ext cx="838200" cy="6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147448</xdr:rowOff>
    </xdr:from>
    <xdr:to>
      <xdr:col>50</xdr:col>
      <xdr:colOff>114300</xdr:colOff>
      <xdr:row>36</xdr:row>
      <xdr:rowOff>162971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19648"/>
          <a:ext cx="889000" cy="1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147448</xdr:rowOff>
    </xdr:from>
    <xdr:to>
      <xdr:col>45</xdr:col>
      <xdr:colOff>177800</xdr:colOff>
      <xdr:row>36</xdr:row>
      <xdr:rowOff>151532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19648"/>
          <a:ext cx="88900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94116</xdr:rowOff>
    </xdr:from>
    <xdr:to>
      <xdr:col>41</xdr:col>
      <xdr:colOff>50800</xdr:colOff>
      <xdr:row>36</xdr:row>
      <xdr:rowOff>151532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66316"/>
          <a:ext cx="889000" cy="5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43916</xdr:rowOff>
    </xdr:from>
    <xdr:to>
      <xdr:col>55</xdr:col>
      <xdr:colOff>50800</xdr:colOff>
      <xdr:row>36</xdr:row>
      <xdr:rowOff>145516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66793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6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112171</xdr:rowOff>
    </xdr:from>
    <xdr:to>
      <xdr:col>50</xdr:col>
      <xdr:colOff>165100</xdr:colOff>
      <xdr:row>37</xdr:row>
      <xdr:rowOff>42321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8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33448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37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96648</xdr:rowOff>
    </xdr:from>
    <xdr:to>
      <xdr:col>46</xdr:col>
      <xdr:colOff>38100</xdr:colOff>
      <xdr:row>37</xdr:row>
      <xdr:rowOff>26798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43325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4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100732</xdr:rowOff>
    </xdr:from>
    <xdr:to>
      <xdr:col>41</xdr:col>
      <xdr:colOff>101600</xdr:colOff>
      <xdr:row>37</xdr:row>
      <xdr:rowOff>30882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7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47409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4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43316</xdr:rowOff>
    </xdr:from>
    <xdr:to>
      <xdr:col>36</xdr:col>
      <xdr:colOff>165100</xdr:colOff>
      <xdr:row>36</xdr:row>
      <xdr:rowOff>144916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1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136043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0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34498</xdr:rowOff>
    </xdr:from>
    <xdr:to>
      <xdr:col>55</xdr:col>
      <xdr:colOff>0</xdr:colOff>
      <xdr:row>58</xdr:row>
      <xdr:rowOff>124913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78598"/>
          <a:ext cx="838200" cy="9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69661</xdr:rowOff>
    </xdr:from>
    <xdr:to>
      <xdr:col>50</xdr:col>
      <xdr:colOff>114300</xdr:colOff>
      <xdr:row>58</xdr:row>
      <xdr:rowOff>124913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42311"/>
          <a:ext cx="889000" cy="22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69661</xdr:rowOff>
    </xdr:from>
    <xdr:to>
      <xdr:col>45</xdr:col>
      <xdr:colOff>177800</xdr:colOff>
      <xdr:row>57</xdr:row>
      <xdr:rowOff>107496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42311"/>
          <a:ext cx="889000" cy="3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107496</xdr:rowOff>
    </xdr:from>
    <xdr:to>
      <xdr:col>41</xdr:col>
      <xdr:colOff>50800</xdr:colOff>
      <xdr:row>58</xdr:row>
      <xdr:rowOff>16635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80146"/>
          <a:ext cx="889000" cy="8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155148</xdr:rowOff>
    </xdr:from>
    <xdr:to>
      <xdr:col>55</xdr:col>
      <xdr:colOff>50800</xdr:colOff>
      <xdr:row>58</xdr:row>
      <xdr:rowOff>85298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2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133575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0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74113</xdr:rowOff>
    </xdr:from>
    <xdr:to>
      <xdr:col>50</xdr:col>
      <xdr:colOff>165100</xdr:colOff>
      <xdr:row>59</xdr:row>
      <xdr:rowOff>4263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166840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1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18861</xdr:rowOff>
    </xdr:from>
    <xdr:to>
      <xdr:col>46</xdr:col>
      <xdr:colOff>38100</xdr:colOff>
      <xdr:row>57</xdr:row>
      <xdr:rowOff>120461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9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136988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6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56696</xdr:rowOff>
    </xdr:from>
    <xdr:to>
      <xdr:col>41</xdr:col>
      <xdr:colOff>101600</xdr:colOff>
      <xdr:row>57</xdr:row>
      <xdr:rowOff>158296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2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3373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0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137285</xdr:rowOff>
    </xdr:from>
    <xdr:to>
      <xdr:col>36</xdr:col>
      <xdr:colOff>165100</xdr:colOff>
      <xdr:row>58</xdr:row>
      <xdr:rowOff>67435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0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58562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0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51557</xdr:rowOff>
    </xdr:from>
    <xdr:to>
      <xdr:col>55</xdr:col>
      <xdr:colOff>0</xdr:colOff>
      <xdr:row>79</xdr:row>
      <xdr:rowOff>15816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24657"/>
          <a:ext cx="838200" cy="13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8998</xdr:rowOff>
    </xdr:from>
    <xdr:to>
      <xdr:col>50</xdr:col>
      <xdr:colOff>114300</xdr:colOff>
      <xdr:row>79</xdr:row>
      <xdr:rowOff>15816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10648"/>
          <a:ext cx="889000" cy="34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8998</xdr:rowOff>
    </xdr:from>
    <xdr:to>
      <xdr:col>45</xdr:col>
      <xdr:colOff>177800</xdr:colOff>
      <xdr:row>79</xdr:row>
      <xdr:rowOff>28301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10648"/>
          <a:ext cx="889000" cy="36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20484</xdr:rowOff>
    </xdr:from>
    <xdr:to>
      <xdr:col>41</xdr:col>
      <xdr:colOff>50800</xdr:colOff>
      <xdr:row>79</xdr:row>
      <xdr:rowOff>28301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93584"/>
          <a:ext cx="889000" cy="17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757</xdr:rowOff>
    </xdr:from>
    <xdr:to>
      <xdr:col>55</xdr:col>
      <xdr:colOff>50800</xdr:colOff>
      <xdr:row>78</xdr:row>
      <xdr:rowOff>102357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7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23634</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2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136466</xdr:rowOff>
    </xdr:from>
    <xdr:to>
      <xdr:col>50</xdr:col>
      <xdr:colOff>165100</xdr:colOff>
      <xdr:row>79</xdr:row>
      <xdr:rowOff>66616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57743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129648</xdr:rowOff>
    </xdr:from>
    <xdr:to>
      <xdr:col>46</xdr:col>
      <xdr:colOff>38100</xdr:colOff>
      <xdr:row>77</xdr:row>
      <xdr:rowOff>59798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5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76325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93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148951</xdr:rowOff>
    </xdr:from>
    <xdr:to>
      <xdr:col>41</xdr:col>
      <xdr:colOff>101600</xdr:colOff>
      <xdr:row>79</xdr:row>
      <xdr:rowOff>79101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70228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1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141134</xdr:rowOff>
    </xdr:from>
    <xdr:to>
      <xdr:col>36</xdr:col>
      <xdr:colOff>165100</xdr:colOff>
      <xdr:row>78</xdr:row>
      <xdr:rowOff>71284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4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87811</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1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106931</xdr:rowOff>
    </xdr:from>
    <xdr:to>
      <xdr:col>55</xdr:col>
      <xdr:colOff>0</xdr:colOff>
      <xdr:row>98</xdr:row>
      <xdr:rowOff>116776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09031"/>
          <a:ext cx="838200" cy="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92773</xdr:rowOff>
    </xdr:from>
    <xdr:to>
      <xdr:col>50</xdr:col>
      <xdr:colOff>114300</xdr:colOff>
      <xdr:row>98</xdr:row>
      <xdr:rowOff>116776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9487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140522</xdr:rowOff>
    </xdr:from>
    <xdr:to>
      <xdr:col>45</xdr:col>
      <xdr:colOff>177800</xdr:colOff>
      <xdr:row>98</xdr:row>
      <xdr:rowOff>92773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599722"/>
          <a:ext cx="889000" cy="29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140522</xdr:rowOff>
    </xdr:from>
    <xdr:to>
      <xdr:col>41</xdr:col>
      <xdr:colOff>50800</xdr:colOff>
      <xdr:row>98</xdr:row>
      <xdr:rowOff>101377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599722"/>
          <a:ext cx="889000" cy="30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56131</xdr:rowOff>
    </xdr:from>
    <xdr:to>
      <xdr:col>55</xdr:col>
      <xdr:colOff>50800</xdr:colOff>
      <xdr:row>98</xdr:row>
      <xdr:rowOff>157731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142508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7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65976</xdr:rowOff>
    </xdr:from>
    <xdr:to>
      <xdr:col>50</xdr:col>
      <xdr:colOff>165100</xdr:colOff>
      <xdr:row>98</xdr:row>
      <xdr:rowOff>167576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158703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6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41973</xdr:rowOff>
    </xdr:from>
    <xdr:to>
      <xdr:col>46</xdr:col>
      <xdr:colOff>38100</xdr:colOff>
      <xdr:row>98</xdr:row>
      <xdr:rowOff>143573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4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134700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3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89722</xdr:rowOff>
    </xdr:from>
    <xdr:to>
      <xdr:col>41</xdr:col>
      <xdr:colOff>101600</xdr:colOff>
      <xdr:row>97</xdr:row>
      <xdr:rowOff>19872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4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36399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32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50577</xdr:rowOff>
    </xdr:from>
    <xdr:to>
      <xdr:col>36</xdr:col>
      <xdr:colOff>165100</xdr:colOff>
      <xdr:row>98</xdr:row>
      <xdr:rowOff>152177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5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143304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4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21223</xdr:rowOff>
    </xdr:from>
    <xdr:to>
      <xdr:col>85</xdr:col>
      <xdr:colOff>127000</xdr:colOff>
      <xdr:row>39</xdr:row>
      <xdr:rowOff>36940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07773"/>
          <a:ext cx="8382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167414</xdr:rowOff>
    </xdr:from>
    <xdr:to>
      <xdr:col>81</xdr:col>
      <xdr:colOff>50800</xdr:colOff>
      <xdr:row>39</xdr:row>
      <xdr:rowOff>21223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82514"/>
          <a:ext cx="889000" cy="2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144977</xdr:rowOff>
    </xdr:from>
    <xdr:to>
      <xdr:col>76</xdr:col>
      <xdr:colOff>114300</xdr:colOff>
      <xdr:row>38</xdr:row>
      <xdr:rowOff>167414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60077"/>
          <a:ext cx="889000" cy="2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144977</xdr:rowOff>
    </xdr:from>
    <xdr:to>
      <xdr:col>71</xdr:col>
      <xdr:colOff>177800</xdr:colOff>
      <xdr:row>39</xdr:row>
      <xdr:rowOff>8385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60077"/>
          <a:ext cx="889000" cy="3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157590</xdr:rowOff>
    </xdr:from>
    <xdr:to>
      <xdr:col>85</xdr:col>
      <xdr:colOff>177800</xdr:colOff>
      <xdr:row>39</xdr:row>
      <xdr:rowOff>87740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141873</xdr:rowOff>
    </xdr:from>
    <xdr:to>
      <xdr:col>81</xdr:col>
      <xdr:colOff>101600</xdr:colOff>
      <xdr:row>39</xdr:row>
      <xdr:rowOff>72023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63150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4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116614</xdr:rowOff>
    </xdr:from>
    <xdr:to>
      <xdr:col>76</xdr:col>
      <xdr:colOff>165100</xdr:colOff>
      <xdr:row>39</xdr:row>
      <xdr:rowOff>46764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3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63291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0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94177</xdr:rowOff>
    </xdr:from>
    <xdr:to>
      <xdr:col>72</xdr:col>
      <xdr:colOff>38100</xdr:colOff>
      <xdr:row>39</xdr:row>
      <xdr:rowOff>24327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40854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8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129035</xdr:rowOff>
    </xdr:from>
    <xdr:to>
      <xdr:col>67</xdr:col>
      <xdr:colOff>101600</xdr:colOff>
      <xdr:row>39</xdr:row>
      <xdr:rowOff>59185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4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75711</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1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5916</xdr:rowOff>
    </xdr:from>
    <xdr:to>
      <xdr:col>85</xdr:col>
      <xdr:colOff>127000</xdr:colOff>
      <xdr:row>77</xdr:row>
      <xdr:rowOff>7522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07566"/>
          <a:ext cx="838200" cy="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159403</xdr:rowOff>
    </xdr:from>
    <xdr:to>
      <xdr:col>81</xdr:col>
      <xdr:colOff>50800</xdr:colOff>
      <xdr:row>77</xdr:row>
      <xdr:rowOff>7522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89603"/>
          <a:ext cx="889000" cy="1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159403</xdr:rowOff>
    </xdr:from>
    <xdr:to>
      <xdr:col>76</xdr:col>
      <xdr:colOff>114300</xdr:colOff>
      <xdr:row>77</xdr:row>
      <xdr:rowOff>103566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89603"/>
          <a:ext cx="889000" cy="1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103566</xdr:rowOff>
    </xdr:from>
    <xdr:to>
      <xdr:col>71</xdr:col>
      <xdr:colOff>177800</xdr:colOff>
      <xdr:row>77</xdr:row>
      <xdr:rowOff>152056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05216"/>
          <a:ext cx="889000" cy="4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126566</xdr:rowOff>
    </xdr:from>
    <xdr:to>
      <xdr:col>85</xdr:col>
      <xdr:colOff>177800</xdr:colOff>
      <xdr:row>77</xdr:row>
      <xdr:rowOff>56716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5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149443</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0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128172</xdr:rowOff>
    </xdr:from>
    <xdr:to>
      <xdr:col>81</xdr:col>
      <xdr:colOff>101600</xdr:colOff>
      <xdr:row>77</xdr:row>
      <xdr:rowOff>58322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5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74848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93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108603</xdr:rowOff>
    </xdr:from>
    <xdr:to>
      <xdr:col>76</xdr:col>
      <xdr:colOff>165100</xdr:colOff>
      <xdr:row>77</xdr:row>
      <xdr:rowOff>38753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3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55280</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1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52766</xdr:rowOff>
    </xdr:from>
    <xdr:to>
      <xdr:col>72</xdr:col>
      <xdr:colOff>38100</xdr:colOff>
      <xdr:row>77</xdr:row>
      <xdr:rowOff>154366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5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145493</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34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101256</xdr:rowOff>
    </xdr:from>
    <xdr:to>
      <xdr:col>67</xdr:col>
      <xdr:colOff>101600</xdr:colOff>
      <xdr:row>78</xdr:row>
      <xdr:rowOff>31406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0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22533</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9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53311</xdr:rowOff>
    </xdr:from>
    <xdr:to>
      <xdr:col>85</xdr:col>
      <xdr:colOff>127000</xdr:colOff>
      <xdr:row>98</xdr:row>
      <xdr:rowOff>122729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55411"/>
          <a:ext cx="838200" cy="6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53311</xdr:rowOff>
    </xdr:from>
    <xdr:to>
      <xdr:col>81</xdr:col>
      <xdr:colOff>50800</xdr:colOff>
      <xdr:row>98</xdr:row>
      <xdr:rowOff>129051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55411"/>
          <a:ext cx="889000" cy="7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66080</xdr:rowOff>
    </xdr:from>
    <xdr:to>
      <xdr:col>76</xdr:col>
      <xdr:colOff>114300</xdr:colOff>
      <xdr:row>98</xdr:row>
      <xdr:rowOff>129051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68180"/>
          <a:ext cx="889000" cy="6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5252</xdr:rowOff>
    </xdr:from>
    <xdr:to>
      <xdr:col>71</xdr:col>
      <xdr:colOff>177800</xdr:colOff>
      <xdr:row>98</xdr:row>
      <xdr:rowOff>66080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07352"/>
          <a:ext cx="889000" cy="6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71929</xdr:rowOff>
    </xdr:from>
    <xdr:to>
      <xdr:col>85</xdr:col>
      <xdr:colOff>177800</xdr:colOff>
      <xdr:row>99</xdr:row>
      <xdr:rowOff>2079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7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158306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2511</xdr:rowOff>
    </xdr:from>
    <xdr:to>
      <xdr:col>81</xdr:col>
      <xdr:colOff>101600</xdr:colOff>
      <xdr:row>98</xdr:row>
      <xdr:rowOff>104111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0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95238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9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78251</xdr:rowOff>
    </xdr:from>
    <xdr:to>
      <xdr:col>76</xdr:col>
      <xdr:colOff>165100</xdr:colOff>
      <xdr:row>99</xdr:row>
      <xdr:rowOff>8401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8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170978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7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15280</xdr:rowOff>
    </xdr:from>
    <xdr:to>
      <xdr:col>72</xdr:col>
      <xdr:colOff>38100</xdr:colOff>
      <xdr:row>98</xdr:row>
      <xdr:rowOff>116880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108007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1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125902</xdr:rowOff>
    </xdr:from>
    <xdr:to>
      <xdr:col>67</xdr:col>
      <xdr:colOff>101600</xdr:colOff>
      <xdr:row>98</xdr:row>
      <xdr:rowOff>56052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72579</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3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51346</xdr:rowOff>
    </xdr:from>
    <xdr:to>
      <xdr:col>116</xdr:col>
      <xdr:colOff>63500</xdr:colOff>
      <xdr:row>35</xdr:row>
      <xdr:rowOff>108610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5880646"/>
          <a:ext cx="838200" cy="22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108610</xdr:rowOff>
    </xdr:from>
    <xdr:to>
      <xdr:col>111</xdr:col>
      <xdr:colOff>177800</xdr:colOff>
      <xdr:row>35</xdr:row>
      <xdr:rowOff>111974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109360"/>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82104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76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111974</xdr:rowOff>
    </xdr:from>
    <xdr:to>
      <xdr:col>107</xdr:col>
      <xdr:colOff>50800</xdr:colOff>
      <xdr:row>36</xdr:row>
      <xdr:rowOff>11798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112724"/>
          <a:ext cx="889000" cy="7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95804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157449</xdr:rowOff>
    </xdr:from>
    <xdr:to>
      <xdr:col>102</xdr:col>
      <xdr:colOff>114300</xdr:colOff>
      <xdr:row>36</xdr:row>
      <xdr:rowOff>11798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5815299"/>
          <a:ext cx="889000" cy="36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99984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7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100164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78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546</xdr:rowOff>
    </xdr:from>
    <xdr:to>
      <xdr:col>116</xdr:col>
      <xdr:colOff>114300</xdr:colOff>
      <xdr:row>34</xdr:row>
      <xdr:rowOff>102146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582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23423</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68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57810</xdr:rowOff>
    </xdr:from>
    <xdr:to>
      <xdr:col>112</xdr:col>
      <xdr:colOff>38100</xdr:colOff>
      <xdr:row>35</xdr:row>
      <xdr:rowOff>159410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0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4487</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56111" y="583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61174</xdr:rowOff>
    </xdr:from>
    <xdr:to>
      <xdr:col>107</xdr:col>
      <xdr:colOff>101600</xdr:colOff>
      <xdr:row>35</xdr:row>
      <xdr:rowOff>162774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0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7851</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67111" y="583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132448</xdr:rowOff>
    </xdr:from>
    <xdr:to>
      <xdr:col>102</xdr:col>
      <xdr:colOff>165100</xdr:colOff>
      <xdr:row>36</xdr:row>
      <xdr:rowOff>62598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13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79125</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590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106649</xdr:rowOff>
    </xdr:from>
    <xdr:to>
      <xdr:col>98</xdr:col>
      <xdr:colOff>38100</xdr:colOff>
      <xdr:row>34</xdr:row>
      <xdr:rowOff>36799</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576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53326</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553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30505</xdr:rowOff>
    </xdr:from>
    <xdr:to>
      <xdr:col>116</xdr:col>
      <xdr:colOff>63500</xdr:colOff>
      <xdr:row>58</xdr:row>
      <xdr:rowOff>45186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974605"/>
          <a:ext cx="838200" cy="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30505</xdr:rowOff>
    </xdr:from>
    <xdr:to>
      <xdr:col>111</xdr:col>
      <xdr:colOff>177800</xdr:colOff>
      <xdr:row>58</xdr:row>
      <xdr:rowOff>77698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974605"/>
          <a:ext cx="889000" cy="4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62954</xdr:rowOff>
    </xdr:from>
    <xdr:to>
      <xdr:col>107</xdr:col>
      <xdr:colOff>50800</xdr:colOff>
      <xdr:row>58</xdr:row>
      <xdr:rowOff>77698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007054"/>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53861</xdr:rowOff>
    </xdr:from>
    <xdr:to>
      <xdr:col>102</xdr:col>
      <xdr:colOff>114300</xdr:colOff>
      <xdr:row>58</xdr:row>
      <xdr:rowOff>62954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997961"/>
          <a:ext cx="889000" cy="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165836</xdr:rowOff>
    </xdr:from>
    <xdr:to>
      <xdr:col>116</xdr:col>
      <xdr:colOff>114300</xdr:colOff>
      <xdr:row>58</xdr:row>
      <xdr:rowOff>95986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17263</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78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151155</xdr:rowOff>
    </xdr:from>
    <xdr:to>
      <xdr:col>112</xdr:col>
      <xdr:colOff>38100</xdr:colOff>
      <xdr:row>58</xdr:row>
      <xdr:rowOff>81305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97832</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6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26898</xdr:rowOff>
    </xdr:from>
    <xdr:to>
      <xdr:col>107</xdr:col>
      <xdr:colOff>101600</xdr:colOff>
      <xdr:row>58</xdr:row>
      <xdr:rowOff>128498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97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145025</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74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12154</xdr:rowOff>
    </xdr:from>
    <xdr:to>
      <xdr:col>102</xdr:col>
      <xdr:colOff>165100</xdr:colOff>
      <xdr:row>58</xdr:row>
      <xdr:rowOff>113754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5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130281</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73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3061</xdr:rowOff>
    </xdr:from>
    <xdr:to>
      <xdr:col>98</xdr:col>
      <xdr:colOff>38100</xdr:colOff>
      <xdr:row>58</xdr:row>
      <xdr:rowOff>104661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121188</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72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60156</xdr:rowOff>
    </xdr:from>
    <xdr:to>
      <xdr:col>116</xdr:col>
      <xdr:colOff>63500</xdr:colOff>
      <xdr:row>76</xdr:row>
      <xdr:rowOff>130587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90356"/>
          <a:ext cx="838200" cy="7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60156</xdr:rowOff>
    </xdr:from>
    <xdr:to>
      <xdr:col>111</xdr:col>
      <xdr:colOff>177800</xdr:colOff>
      <xdr:row>76</xdr:row>
      <xdr:rowOff>71358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090356"/>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71358</xdr:rowOff>
    </xdr:from>
    <xdr:to>
      <xdr:col>107</xdr:col>
      <xdr:colOff>50800</xdr:colOff>
      <xdr:row>76</xdr:row>
      <xdr:rowOff>92024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01558"/>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92024</xdr:rowOff>
    </xdr:from>
    <xdr:to>
      <xdr:col>102</xdr:col>
      <xdr:colOff>114300</xdr:colOff>
      <xdr:row>76</xdr:row>
      <xdr:rowOff>102174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122224"/>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79787</xdr:rowOff>
    </xdr:from>
    <xdr:to>
      <xdr:col>116</xdr:col>
      <xdr:colOff>114300</xdr:colOff>
      <xdr:row>77</xdr:row>
      <xdr:rowOff>9937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0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58214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8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9356</xdr:rowOff>
    </xdr:from>
    <xdr:to>
      <xdr:col>112</xdr:col>
      <xdr:colOff>38100</xdr:colOff>
      <xdr:row>76</xdr:row>
      <xdr:rowOff>110956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3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102083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3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20558</xdr:rowOff>
    </xdr:from>
    <xdr:to>
      <xdr:col>107</xdr:col>
      <xdr:colOff>101600</xdr:colOff>
      <xdr:row>76</xdr:row>
      <xdr:rowOff>122158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5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113285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4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41224</xdr:rowOff>
    </xdr:from>
    <xdr:to>
      <xdr:col>102</xdr:col>
      <xdr:colOff>165100</xdr:colOff>
      <xdr:row>76</xdr:row>
      <xdr:rowOff>142824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133951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6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51374</xdr:rowOff>
    </xdr:from>
    <xdr:to>
      <xdr:col>98</xdr:col>
      <xdr:colOff>38100</xdr:colOff>
      <xdr:row>76</xdr:row>
      <xdr:rowOff>152974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144101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令和６年度の歳出決算総額は</a:t>
          </a:r>
          <a:r>
            <a:rPr kumimoji="1" lang="en-US" altLang="ja-JP" sz="1300">
              <a:latin typeface="ＭＳ Ｐゴシック" panose="020B0600070205080204" pitchFamily="50" charset="-128"/>
              <a:ea typeface="ＭＳ Ｐゴシック" panose="020B0600070205080204" pitchFamily="50" charset="-128"/>
            </a:rPr>
            <a:t>4,649,470</a:t>
          </a:r>
          <a:r>
            <a:rPr kumimoji="1" lang="ja-JP" altLang="en-US" sz="1300">
              <a:latin typeface="ＭＳ Ｐゴシック" panose="020B0600070205080204" pitchFamily="50" charset="-128"/>
              <a:ea typeface="ＭＳ Ｐゴシック" panose="020B0600070205080204" pitchFamily="50" charset="-128"/>
            </a:rPr>
            <a:t>千円で、住民一人あたり</a:t>
          </a:r>
          <a:r>
            <a:rPr kumimoji="1" lang="en-US" altLang="ja-JP" sz="1300">
              <a:latin typeface="ＭＳ Ｐゴシック" panose="020B0600070205080204" pitchFamily="50" charset="-128"/>
              <a:ea typeface="ＭＳ Ｐゴシック" panose="020B0600070205080204" pitchFamily="50" charset="-128"/>
            </a:rPr>
            <a:t>1,488</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千円となっている。主な構成項目である補助費等は、住民一人あたり</a:t>
          </a:r>
          <a:r>
            <a:rPr kumimoji="1" lang="en-US" altLang="ja-JP" sz="1300">
              <a:latin typeface="ＭＳ Ｐゴシック" panose="020B0600070205080204" pitchFamily="50" charset="-128"/>
              <a:ea typeface="ＭＳ Ｐゴシック" panose="020B0600070205080204" pitchFamily="50" charset="-128"/>
            </a:rPr>
            <a:t>317,549</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41,801</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また普通建設事業は前年</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118,655</a:t>
          </a:r>
          <a:r>
            <a:rPr kumimoji="1" lang="ja-JP" altLang="en-US" sz="1300">
              <a:latin typeface="ＭＳ Ｐゴシック" panose="020B0600070205080204" pitchFamily="50" charset="-128"/>
              <a:ea typeface="ＭＳ Ｐゴシック" panose="020B0600070205080204" pitchFamily="50" charset="-128"/>
            </a:rPr>
            <a:t>円と大きく増加している。主な要因として、補助費については公営企業会計に対する負担の増、普通建設事業については中学校屋内運動場施設の整備があげられる。</a:t>
          </a:r>
        </a:p>
        <a:p>
          <a:r>
            <a:rPr kumimoji="1" lang="ja-JP" altLang="en-US" sz="1300">
              <a:latin typeface="ＭＳ Ｐゴシック" panose="020B0600070205080204" pitchFamily="50" charset="-128"/>
              <a:ea typeface="ＭＳ Ｐゴシック" panose="020B0600070205080204" pitchFamily="50" charset="-128"/>
            </a:rPr>
            <a:t>今後も公共施設等総合管理計画に基づき、より一層事業の取捨選択を徹底していくことで、事業費の減少を目指す。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高知県本山町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3,125
3,085
134.22
4,763,000
4,649,470
81,848
2,726,277
6,404,833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21228</xdr:rowOff>
    </xdr:from>
    <xdr:to>
      <xdr:col>24</xdr:col>
      <xdr:colOff>63500</xdr:colOff>
      <xdr:row>37</xdr:row>
      <xdr:rowOff>34944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6487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34944</xdr:rowOff>
    </xdr:from>
    <xdr:to>
      <xdr:col>19</xdr:col>
      <xdr:colOff>177800</xdr:colOff>
      <xdr:row>37</xdr:row>
      <xdr:rowOff>67805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78594"/>
          <a:ext cx="889000"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66834</xdr:rowOff>
    </xdr:from>
    <xdr:to>
      <xdr:col>15</xdr:col>
      <xdr:colOff>50800</xdr:colOff>
      <xdr:row>37</xdr:row>
      <xdr:rowOff>67805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10484"/>
          <a:ext cx="8890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66834</xdr:rowOff>
    </xdr:from>
    <xdr:to>
      <xdr:col>10</xdr:col>
      <xdr:colOff>114300</xdr:colOff>
      <xdr:row>37</xdr:row>
      <xdr:rowOff>73844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10484"/>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141878</xdr:rowOff>
    </xdr:from>
    <xdr:to>
      <xdr:col>24</xdr:col>
      <xdr:colOff>114300</xdr:colOff>
      <xdr:row>37</xdr:row>
      <xdr:rowOff>72028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1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120305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155594</xdr:rowOff>
    </xdr:from>
    <xdr:to>
      <xdr:col>20</xdr:col>
      <xdr:colOff>38100</xdr:colOff>
      <xdr:row>37</xdr:row>
      <xdr:rowOff>85744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102271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0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17005</xdr:rowOff>
    </xdr:from>
    <xdr:to>
      <xdr:col>15</xdr:col>
      <xdr:colOff>101600</xdr:colOff>
      <xdr:row>37</xdr:row>
      <xdr:rowOff>118605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109732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5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16034</xdr:rowOff>
    </xdr:from>
    <xdr:to>
      <xdr:col>10</xdr:col>
      <xdr:colOff>165100</xdr:colOff>
      <xdr:row>37</xdr:row>
      <xdr:rowOff>117634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5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108761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23044</xdr:rowOff>
    </xdr:from>
    <xdr:to>
      <xdr:col>6</xdr:col>
      <xdr:colOff>38100</xdr:colOff>
      <xdr:row>37</xdr:row>
      <xdr:rowOff>124644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6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115771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5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148413</xdr:rowOff>
    </xdr:from>
    <xdr:to>
      <xdr:col>24</xdr:col>
      <xdr:colOff>63500</xdr:colOff>
      <xdr:row>58</xdr:row>
      <xdr:rowOff>6900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21063"/>
          <a:ext cx="838200" cy="2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67734</xdr:rowOff>
    </xdr:from>
    <xdr:to>
      <xdr:col>19</xdr:col>
      <xdr:colOff>177800</xdr:colOff>
      <xdr:row>57</xdr:row>
      <xdr:rowOff>148413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40384"/>
          <a:ext cx="889000" cy="8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67734</xdr:rowOff>
    </xdr:from>
    <xdr:to>
      <xdr:col>15</xdr:col>
      <xdr:colOff>50800</xdr:colOff>
      <xdr:row>57</xdr:row>
      <xdr:rowOff>95125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40384"/>
          <a:ext cx="889000" cy="2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56407</xdr:rowOff>
    </xdr:from>
    <xdr:to>
      <xdr:col>10</xdr:col>
      <xdr:colOff>114300</xdr:colOff>
      <xdr:row>57</xdr:row>
      <xdr:rowOff>95125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29057"/>
          <a:ext cx="889000" cy="3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127550</xdr:rowOff>
    </xdr:from>
    <xdr:to>
      <xdr:col>24</xdr:col>
      <xdr:colOff>114300</xdr:colOff>
      <xdr:row>58</xdr:row>
      <xdr:rowOff>57700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97613</xdr:rowOff>
    </xdr:from>
    <xdr:to>
      <xdr:col>20</xdr:col>
      <xdr:colOff>38100</xdr:colOff>
      <xdr:row>58</xdr:row>
      <xdr:rowOff>27763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7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18890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6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16934</xdr:rowOff>
    </xdr:from>
    <xdr:to>
      <xdr:col>15</xdr:col>
      <xdr:colOff>101600</xdr:colOff>
      <xdr:row>57</xdr:row>
      <xdr:rowOff>118534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8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135061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44325</xdr:rowOff>
    </xdr:from>
    <xdr:to>
      <xdr:col>10</xdr:col>
      <xdr:colOff>165100</xdr:colOff>
      <xdr:row>57</xdr:row>
      <xdr:rowOff>145925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1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162452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9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5607</xdr:rowOff>
    </xdr:from>
    <xdr:to>
      <xdr:col>6</xdr:col>
      <xdr:colOff>38100</xdr:colOff>
      <xdr:row>57</xdr:row>
      <xdr:rowOff>107207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7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123734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5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148602</xdr:rowOff>
    </xdr:from>
    <xdr:to>
      <xdr:col>24</xdr:col>
      <xdr:colOff>63500</xdr:colOff>
      <xdr:row>77</xdr:row>
      <xdr:rowOff>14270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78802"/>
          <a:ext cx="838200" cy="3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7889</xdr:rowOff>
    </xdr:from>
    <xdr:to>
      <xdr:col>19</xdr:col>
      <xdr:colOff>177800</xdr:colOff>
      <xdr:row>77</xdr:row>
      <xdr:rowOff>14270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09539"/>
          <a:ext cx="8890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7889</xdr:rowOff>
    </xdr:from>
    <xdr:to>
      <xdr:col>15</xdr:col>
      <xdr:colOff>50800</xdr:colOff>
      <xdr:row>77</xdr:row>
      <xdr:rowOff>13326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09539"/>
          <a:ext cx="889000" cy="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2462</xdr:rowOff>
    </xdr:from>
    <xdr:to>
      <xdr:col>10</xdr:col>
      <xdr:colOff>114300</xdr:colOff>
      <xdr:row>77</xdr:row>
      <xdr:rowOff>13326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204112"/>
          <a:ext cx="889000" cy="1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97802</xdr:rowOff>
    </xdr:from>
    <xdr:to>
      <xdr:col>24</xdr:col>
      <xdr:colOff>114300</xdr:colOff>
      <xdr:row>77</xdr:row>
      <xdr:rowOff>27952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2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76229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06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134920</xdr:rowOff>
    </xdr:from>
    <xdr:to>
      <xdr:col>20</xdr:col>
      <xdr:colOff>38100</xdr:colOff>
      <xdr:row>77</xdr:row>
      <xdr:rowOff>65070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56197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5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128539</xdr:rowOff>
    </xdr:from>
    <xdr:to>
      <xdr:col>15</xdr:col>
      <xdr:colOff>101600</xdr:colOff>
      <xdr:row>77</xdr:row>
      <xdr:rowOff>58689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5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49816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5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133976</xdr:rowOff>
    </xdr:from>
    <xdr:to>
      <xdr:col>10</xdr:col>
      <xdr:colOff>165100</xdr:colOff>
      <xdr:row>77</xdr:row>
      <xdr:rowOff>64126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55253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5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123112</xdr:rowOff>
    </xdr:from>
    <xdr:to>
      <xdr:col>6</xdr:col>
      <xdr:colOff>38100</xdr:colOff>
      <xdr:row>77</xdr:row>
      <xdr:rowOff>53262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5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44389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4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106116</xdr:rowOff>
    </xdr:from>
    <xdr:to>
      <xdr:col>24</xdr:col>
      <xdr:colOff>63500</xdr:colOff>
      <xdr:row>96</xdr:row>
      <xdr:rowOff>161159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65316"/>
          <a:ext cx="838200" cy="5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129084</xdr:rowOff>
    </xdr:from>
    <xdr:to>
      <xdr:col>19</xdr:col>
      <xdr:colOff>177800</xdr:colOff>
      <xdr:row>96</xdr:row>
      <xdr:rowOff>161159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88284"/>
          <a:ext cx="889000" cy="3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129084</xdr:rowOff>
    </xdr:from>
    <xdr:to>
      <xdr:col>15</xdr:col>
      <xdr:colOff>50800</xdr:colOff>
      <xdr:row>96</xdr:row>
      <xdr:rowOff>162683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88284"/>
          <a:ext cx="889000" cy="3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162683</xdr:rowOff>
    </xdr:from>
    <xdr:to>
      <xdr:col>10</xdr:col>
      <xdr:colOff>114300</xdr:colOff>
      <xdr:row>96</xdr:row>
      <xdr:rowOff>166936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21883"/>
          <a:ext cx="889000" cy="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55316</xdr:rowOff>
    </xdr:from>
    <xdr:to>
      <xdr:col>24</xdr:col>
      <xdr:colOff>114300</xdr:colOff>
      <xdr:row>96</xdr:row>
      <xdr:rowOff>156916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78193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6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110359</xdr:rowOff>
    </xdr:from>
    <xdr:to>
      <xdr:col>20</xdr:col>
      <xdr:colOff>38100</xdr:colOff>
      <xdr:row>97</xdr:row>
      <xdr:rowOff>40509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6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57036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4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78284</xdr:rowOff>
    </xdr:from>
    <xdr:to>
      <xdr:col>15</xdr:col>
      <xdr:colOff>101600</xdr:colOff>
      <xdr:row>97</xdr:row>
      <xdr:rowOff>8434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3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24961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1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111883</xdr:rowOff>
    </xdr:from>
    <xdr:to>
      <xdr:col>10</xdr:col>
      <xdr:colOff>165100</xdr:colOff>
      <xdr:row>97</xdr:row>
      <xdr:rowOff>42033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7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58560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4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116136</xdr:rowOff>
    </xdr:from>
    <xdr:to>
      <xdr:col>6</xdr:col>
      <xdr:colOff>38100</xdr:colOff>
      <xdr:row>97</xdr:row>
      <xdr:rowOff>46286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7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62813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5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38674</xdr:rowOff>
    </xdr:from>
    <xdr:to>
      <xdr:col>55</xdr:col>
      <xdr:colOff>0</xdr:colOff>
      <xdr:row>58</xdr:row>
      <xdr:rowOff>60991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82774"/>
          <a:ext cx="838200" cy="2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60991</xdr:rowOff>
    </xdr:from>
    <xdr:to>
      <xdr:col>50</xdr:col>
      <xdr:colOff>114300</xdr:colOff>
      <xdr:row>58</xdr:row>
      <xdr:rowOff>74275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05091"/>
          <a:ext cx="889000" cy="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67869</xdr:rowOff>
    </xdr:from>
    <xdr:to>
      <xdr:col>45</xdr:col>
      <xdr:colOff>177800</xdr:colOff>
      <xdr:row>58</xdr:row>
      <xdr:rowOff>74275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11969"/>
          <a:ext cx="889000" cy="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67869</xdr:rowOff>
    </xdr:from>
    <xdr:to>
      <xdr:col>41</xdr:col>
      <xdr:colOff>50800</xdr:colOff>
      <xdr:row>58</xdr:row>
      <xdr:rowOff>82152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11969"/>
          <a:ext cx="889000" cy="1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159324</xdr:rowOff>
    </xdr:from>
    <xdr:to>
      <xdr:col>55</xdr:col>
      <xdr:colOff>50800</xdr:colOff>
      <xdr:row>58</xdr:row>
      <xdr:rowOff>89474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137751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10191</xdr:rowOff>
    </xdr:from>
    <xdr:to>
      <xdr:col>50</xdr:col>
      <xdr:colOff>165100</xdr:colOff>
      <xdr:row>58</xdr:row>
      <xdr:rowOff>111791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5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102918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47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23475</xdr:rowOff>
    </xdr:from>
    <xdr:to>
      <xdr:col>46</xdr:col>
      <xdr:colOff>38100</xdr:colOff>
      <xdr:row>58</xdr:row>
      <xdr:rowOff>125075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116202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6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17069</xdr:rowOff>
    </xdr:from>
    <xdr:to>
      <xdr:col>41</xdr:col>
      <xdr:colOff>101600</xdr:colOff>
      <xdr:row>58</xdr:row>
      <xdr:rowOff>118669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109796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31352</xdr:rowOff>
    </xdr:from>
    <xdr:to>
      <xdr:col>36</xdr:col>
      <xdr:colOff>165100</xdr:colOff>
      <xdr:row>58</xdr:row>
      <xdr:rowOff>132952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7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124079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6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106914</xdr:rowOff>
    </xdr:from>
    <xdr:to>
      <xdr:col>55</xdr:col>
      <xdr:colOff>0</xdr:colOff>
      <xdr:row>78</xdr:row>
      <xdr:rowOff>148760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80014"/>
          <a:ext cx="838200" cy="4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78656</xdr:rowOff>
    </xdr:from>
    <xdr:to>
      <xdr:col>50</xdr:col>
      <xdr:colOff>114300</xdr:colOff>
      <xdr:row>78</xdr:row>
      <xdr:rowOff>106914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51756"/>
          <a:ext cx="889000" cy="2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78656</xdr:rowOff>
    </xdr:from>
    <xdr:to>
      <xdr:col>45</xdr:col>
      <xdr:colOff>177800</xdr:colOff>
      <xdr:row>78</xdr:row>
      <xdr:rowOff>124403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51756"/>
          <a:ext cx="889000" cy="4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124403</xdr:rowOff>
    </xdr:from>
    <xdr:to>
      <xdr:col>41</xdr:col>
      <xdr:colOff>50800</xdr:colOff>
      <xdr:row>78</xdr:row>
      <xdr:rowOff>157192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97503"/>
          <a:ext cx="889000" cy="3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97960</xdr:rowOff>
    </xdr:from>
    <xdr:to>
      <xdr:col>55</xdr:col>
      <xdr:colOff>50800</xdr:colOff>
      <xdr:row>79</xdr:row>
      <xdr:rowOff>28110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7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12887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8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56114</xdr:rowOff>
    </xdr:from>
    <xdr:to>
      <xdr:col>50</xdr:col>
      <xdr:colOff>165100</xdr:colOff>
      <xdr:row>78</xdr:row>
      <xdr:rowOff>157714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148841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2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27856</xdr:rowOff>
    </xdr:from>
    <xdr:to>
      <xdr:col>46</xdr:col>
      <xdr:colOff>38100</xdr:colOff>
      <xdr:row>78</xdr:row>
      <xdr:rowOff>129456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0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120583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9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73603</xdr:rowOff>
    </xdr:from>
    <xdr:to>
      <xdr:col>41</xdr:col>
      <xdr:colOff>101600</xdr:colOff>
      <xdr:row>79</xdr:row>
      <xdr:rowOff>3753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166330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3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106392</xdr:rowOff>
    </xdr:from>
    <xdr:to>
      <xdr:col>36</xdr:col>
      <xdr:colOff>165100</xdr:colOff>
      <xdr:row>79</xdr:row>
      <xdr:rowOff>36542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7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27669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7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133280</xdr:rowOff>
    </xdr:from>
    <xdr:to>
      <xdr:col>55</xdr:col>
      <xdr:colOff>0</xdr:colOff>
      <xdr:row>98</xdr:row>
      <xdr:rowOff>146005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935380"/>
          <a:ext cx="8382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131490</xdr:rowOff>
    </xdr:from>
    <xdr:to>
      <xdr:col>50</xdr:col>
      <xdr:colOff>114300</xdr:colOff>
      <xdr:row>98</xdr:row>
      <xdr:rowOff>133280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933590"/>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155155</xdr:rowOff>
    </xdr:from>
    <xdr:to>
      <xdr:col>45</xdr:col>
      <xdr:colOff>177800</xdr:colOff>
      <xdr:row>98</xdr:row>
      <xdr:rowOff>131490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85805"/>
          <a:ext cx="889000" cy="14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155155</xdr:rowOff>
    </xdr:from>
    <xdr:to>
      <xdr:col>41</xdr:col>
      <xdr:colOff>50800</xdr:colOff>
      <xdr:row>98</xdr:row>
      <xdr:rowOff>117160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85805"/>
          <a:ext cx="889000" cy="13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95205</xdr:rowOff>
    </xdr:from>
    <xdr:to>
      <xdr:col>55</xdr:col>
      <xdr:colOff>50800</xdr:colOff>
      <xdr:row>99</xdr:row>
      <xdr:rowOff>25355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9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10132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1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82480</xdr:rowOff>
    </xdr:from>
    <xdr:to>
      <xdr:col>50</xdr:col>
      <xdr:colOff>165100</xdr:colOff>
      <xdr:row>99</xdr:row>
      <xdr:rowOff>12630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3757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7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80690</xdr:rowOff>
    </xdr:from>
    <xdr:to>
      <xdr:col>46</xdr:col>
      <xdr:colOff>38100</xdr:colOff>
      <xdr:row>99</xdr:row>
      <xdr:rowOff>10840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1967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104355</xdr:rowOff>
    </xdr:from>
    <xdr:to>
      <xdr:col>41</xdr:col>
      <xdr:colOff>101600</xdr:colOff>
      <xdr:row>98</xdr:row>
      <xdr:rowOff>34505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51032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510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66360</xdr:rowOff>
    </xdr:from>
    <xdr:to>
      <xdr:col>36</xdr:col>
      <xdr:colOff>165100</xdr:colOff>
      <xdr:row>98</xdr:row>
      <xdr:rowOff>167960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6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159087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6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39688</xdr:rowOff>
    </xdr:from>
    <xdr:to>
      <xdr:col>85</xdr:col>
      <xdr:colOff>127000</xdr:colOff>
      <xdr:row>38</xdr:row>
      <xdr:rowOff>63675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54788"/>
          <a:ext cx="838200" cy="2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39688</xdr:rowOff>
    </xdr:from>
    <xdr:to>
      <xdr:col>81</xdr:col>
      <xdr:colOff>50800</xdr:colOff>
      <xdr:row>38</xdr:row>
      <xdr:rowOff>79148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54788"/>
          <a:ext cx="889000" cy="3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36342</xdr:rowOff>
    </xdr:from>
    <xdr:to>
      <xdr:col>76</xdr:col>
      <xdr:colOff>114300</xdr:colOff>
      <xdr:row>38</xdr:row>
      <xdr:rowOff>79148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51442"/>
          <a:ext cx="889000" cy="4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21354</xdr:rowOff>
    </xdr:from>
    <xdr:to>
      <xdr:col>71</xdr:col>
      <xdr:colOff>177800</xdr:colOff>
      <xdr:row>38</xdr:row>
      <xdr:rowOff>36342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36454"/>
          <a:ext cx="889000" cy="1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12875</xdr:rowOff>
    </xdr:from>
    <xdr:to>
      <xdr:col>85</xdr:col>
      <xdr:colOff>177800</xdr:colOff>
      <xdr:row>38</xdr:row>
      <xdr:rowOff>114475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2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99252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4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160338</xdr:rowOff>
    </xdr:from>
    <xdr:to>
      <xdr:col>81</xdr:col>
      <xdr:colOff>101600</xdr:colOff>
      <xdr:row>38</xdr:row>
      <xdr:rowOff>90488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81615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28348</xdr:rowOff>
    </xdr:from>
    <xdr:to>
      <xdr:col>76</xdr:col>
      <xdr:colOff>165100</xdr:colOff>
      <xdr:row>38</xdr:row>
      <xdr:rowOff>129948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4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121075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3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156992</xdr:rowOff>
    </xdr:from>
    <xdr:to>
      <xdr:col>72</xdr:col>
      <xdr:colOff>38100</xdr:colOff>
      <xdr:row>38</xdr:row>
      <xdr:rowOff>87142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0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78269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9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142004</xdr:rowOff>
    </xdr:from>
    <xdr:to>
      <xdr:col>67</xdr:col>
      <xdr:colOff>101600</xdr:colOff>
      <xdr:row>38</xdr:row>
      <xdr:rowOff>72154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63281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7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84442</xdr:rowOff>
    </xdr:from>
    <xdr:to>
      <xdr:col>85</xdr:col>
      <xdr:colOff>127000</xdr:colOff>
      <xdr:row>58</xdr:row>
      <xdr:rowOff>140898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857092"/>
          <a:ext cx="838200" cy="22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114853</xdr:rowOff>
    </xdr:from>
    <xdr:to>
      <xdr:col>81</xdr:col>
      <xdr:colOff>50800</xdr:colOff>
      <xdr:row>58</xdr:row>
      <xdr:rowOff>140898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10058953"/>
          <a:ext cx="889000" cy="2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114853</xdr:rowOff>
    </xdr:from>
    <xdr:to>
      <xdr:col>76</xdr:col>
      <xdr:colOff>114300</xdr:colOff>
      <xdr:row>58</xdr:row>
      <xdr:rowOff>127403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58953"/>
          <a:ext cx="889000" cy="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127403</xdr:rowOff>
    </xdr:from>
    <xdr:to>
      <xdr:col>71</xdr:col>
      <xdr:colOff>177800</xdr:colOff>
      <xdr:row>58</xdr:row>
      <xdr:rowOff>142080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71503"/>
          <a:ext cx="889000" cy="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33642</xdr:rowOff>
    </xdr:from>
    <xdr:to>
      <xdr:col>85</xdr:col>
      <xdr:colOff>177800</xdr:colOff>
      <xdr:row>57</xdr:row>
      <xdr:rowOff>135242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56519</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5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90098</xdr:rowOff>
    </xdr:from>
    <xdr:to>
      <xdr:col>81</xdr:col>
      <xdr:colOff>101600</xdr:colOff>
      <xdr:row>59</xdr:row>
      <xdr:rowOff>20248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3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11375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2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64053</xdr:rowOff>
    </xdr:from>
    <xdr:to>
      <xdr:col>76</xdr:col>
      <xdr:colOff>165100</xdr:colOff>
      <xdr:row>58</xdr:row>
      <xdr:rowOff>165653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0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156780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0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76603</xdr:rowOff>
    </xdr:from>
    <xdr:to>
      <xdr:col>72</xdr:col>
      <xdr:colOff>38100</xdr:colOff>
      <xdr:row>59</xdr:row>
      <xdr:rowOff>6753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2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169330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91280</xdr:rowOff>
    </xdr:from>
    <xdr:to>
      <xdr:col>67</xdr:col>
      <xdr:colOff>101600</xdr:colOff>
      <xdr:row>59</xdr:row>
      <xdr:rowOff>21430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12557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2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21224</xdr:rowOff>
    </xdr:from>
    <xdr:to>
      <xdr:col>85</xdr:col>
      <xdr:colOff>127000</xdr:colOff>
      <xdr:row>79</xdr:row>
      <xdr:rowOff>36940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65774"/>
          <a:ext cx="8382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167043</xdr:rowOff>
    </xdr:from>
    <xdr:to>
      <xdr:col>81</xdr:col>
      <xdr:colOff>50800</xdr:colOff>
      <xdr:row>79</xdr:row>
      <xdr:rowOff>21224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40143"/>
          <a:ext cx="889000" cy="2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144977</xdr:rowOff>
    </xdr:from>
    <xdr:to>
      <xdr:col>76</xdr:col>
      <xdr:colOff>114300</xdr:colOff>
      <xdr:row>78</xdr:row>
      <xdr:rowOff>167043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8077"/>
          <a:ext cx="889000" cy="2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144977</xdr:rowOff>
    </xdr:from>
    <xdr:to>
      <xdr:col>71</xdr:col>
      <xdr:colOff>177800</xdr:colOff>
      <xdr:row>79</xdr:row>
      <xdr:rowOff>8384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18077"/>
          <a:ext cx="889000" cy="3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157590</xdr:rowOff>
    </xdr:from>
    <xdr:to>
      <xdr:col>85</xdr:col>
      <xdr:colOff>177800</xdr:colOff>
      <xdr:row>79</xdr:row>
      <xdr:rowOff>87740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141874</xdr:rowOff>
    </xdr:from>
    <xdr:to>
      <xdr:col>81</xdr:col>
      <xdr:colOff>101600</xdr:colOff>
      <xdr:row>79</xdr:row>
      <xdr:rowOff>72024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1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63151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0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116243</xdr:rowOff>
    </xdr:from>
    <xdr:to>
      <xdr:col>76</xdr:col>
      <xdr:colOff>165100</xdr:colOff>
      <xdr:row>79</xdr:row>
      <xdr:rowOff>46393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62920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6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94177</xdr:rowOff>
    </xdr:from>
    <xdr:to>
      <xdr:col>72</xdr:col>
      <xdr:colOff>38100</xdr:colOff>
      <xdr:row>79</xdr:row>
      <xdr:rowOff>24327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40854</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24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129034</xdr:rowOff>
    </xdr:from>
    <xdr:to>
      <xdr:col>67</xdr:col>
      <xdr:colOff>101600</xdr:colOff>
      <xdr:row>79</xdr:row>
      <xdr:rowOff>59184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0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75711</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7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5916</xdr:rowOff>
    </xdr:from>
    <xdr:to>
      <xdr:col>85</xdr:col>
      <xdr:colOff>127000</xdr:colOff>
      <xdr:row>97</xdr:row>
      <xdr:rowOff>7522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36566"/>
          <a:ext cx="838200" cy="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155462</xdr:rowOff>
    </xdr:from>
    <xdr:to>
      <xdr:col>81</xdr:col>
      <xdr:colOff>50800</xdr:colOff>
      <xdr:row>97</xdr:row>
      <xdr:rowOff>7522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614662"/>
          <a:ext cx="889000" cy="2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155462</xdr:rowOff>
    </xdr:from>
    <xdr:to>
      <xdr:col>76</xdr:col>
      <xdr:colOff>114300</xdr:colOff>
      <xdr:row>97</xdr:row>
      <xdr:rowOff>103566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14662"/>
          <a:ext cx="889000" cy="11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103566</xdr:rowOff>
    </xdr:from>
    <xdr:to>
      <xdr:col>71</xdr:col>
      <xdr:colOff>177800</xdr:colOff>
      <xdr:row>97</xdr:row>
      <xdr:rowOff>152056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34216"/>
          <a:ext cx="889000" cy="4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126566</xdr:rowOff>
    </xdr:from>
    <xdr:to>
      <xdr:col>85</xdr:col>
      <xdr:colOff>177800</xdr:colOff>
      <xdr:row>97</xdr:row>
      <xdr:rowOff>56716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8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149443</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3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128172</xdr:rowOff>
    </xdr:from>
    <xdr:to>
      <xdr:col>81</xdr:col>
      <xdr:colOff>101600</xdr:colOff>
      <xdr:row>97</xdr:row>
      <xdr:rowOff>58322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8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74849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6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104662</xdr:rowOff>
    </xdr:from>
    <xdr:to>
      <xdr:col>76</xdr:col>
      <xdr:colOff>165100</xdr:colOff>
      <xdr:row>97</xdr:row>
      <xdr:rowOff>34812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6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51339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3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52766</xdr:rowOff>
    </xdr:from>
    <xdr:to>
      <xdr:col>72</xdr:col>
      <xdr:colOff>38100</xdr:colOff>
      <xdr:row>97</xdr:row>
      <xdr:rowOff>154366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8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145493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77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101256</xdr:rowOff>
    </xdr:from>
    <xdr:to>
      <xdr:col>67</xdr:col>
      <xdr:colOff>101600</xdr:colOff>
      <xdr:row>98</xdr:row>
      <xdr:rowOff>31406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3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22533</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2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令和６年度の特徴として総務費が住民一人当たり</a:t>
          </a:r>
          <a:r>
            <a:rPr kumimoji="1" lang="en-US" altLang="ja-JP" sz="1300">
              <a:latin typeface="ＭＳ Ｐゴシック" panose="020B0600070205080204" pitchFamily="50" charset="-128"/>
              <a:ea typeface="ＭＳ Ｐゴシック" panose="020B0600070205080204" pitchFamily="50" charset="-128"/>
            </a:rPr>
            <a:t>290,464</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65,477</a:t>
          </a:r>
          <a:r>
            <a:rPr kumimoji="1" lang="ja-JP" altLang="en-US" sz="1300">
              <a:latin typeface="ＭＳ Ｐゴシック" panose="020B0600070205080204" pitchFamily="50" charset="-128"/>
              <a:ea typeface="ＭＳ Ｐゴシック" panose="020B0600070205080204" pitchFamily="50" charset="-128"/>
            </a:rPr>
            <a:t>円減となり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年度連続で大きく減少した。要因として減債基金への積立金減少額が</a:t>
          </a:r>
          <a:r>
            <a:rPr kumimoji="1" lang="en-US" altLang="ja-JP" sz="1300">
              <a:latin typeface="ＭＳ Ｐゴシック" panose="020B0600070205080204" pitchFamily="50" charset="-128"/>
              <a:ea typeface="ＭＳ Ｐゴシック" panose="020B0600070205080204" pitchFamily="50" charset="-128"/>
            </a:rPr>
            <a:t>247,683</a:t>
          </a:r>
          <a:r>
            <a:rPr kumimoji="1" lang="ja-JP" altLang="en-US" sz="1300">
              <a:latin typeface="ＭＳ Ｐゴシック" panose="020B0600070205080204" pitchFamily="50" charset="-128"/>
              <a:ea typeface="ＭＳ Ｐゴシック" panose="020B0600070205080204" pitchFamily="50" charset="-128"/>
            </a:rPr>
            <a:t>千円にもなったことがあげられる。</a:t>
          </a:r>
        </a:p>
        <a:p>
          <a:r>
            <a:rPr kumimoji="1" lang="ja-JP" altLang="en-US" sz="1300">
              <a:latin typeface="ＭＳ Ｐゴシック" panose="020B0600070205080204" pitchFamily="50" charset="-128"/>
              <a:ea typeface="ＭＳ Ｐゴシック" panose="020B0600070205080204" pitchFamily="50" charset="-128"/>
            </a:rPr>
            <a:t>　一方、積立金の減少に対応するように、病院事業への負担金等一般財源の割合が高い衛生費をはじめとして複数の目的別経費が増額となっている。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高知県本山町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実質収支比率については、前年度と比較して財政調整基金残高で</a:t>
          </a:r>
          <a:r>
            <a:rPr kumimoji="1" lang="en-US" altLang="ja-JP" sz="1200">
              <a:latin typeface="ＭＳ ゴシック" pitchFamily="49" charset="-128"/>
              <a:ea typeface="ＭＳ ゴシック" pitchFamily="49" charset="-128"/>
            </a:rPr>
            <a:t>0.13</a:t>
          </a:r>
          <a:r>
            <a:rPr kumimoji="1" lang="ja-JP" altLang="en-US" sz="1200">
              <a:latin typeface="ＭＳ ゴシック" pitchFamily="49" charset="-128"/>
              <a:ea typeface="ＭＳ ゴシック" pitchFamily="49" charset="-128"/>
            </a:rPr>
            <a:t>ポイント増、実質収支額で</a:t>
          </a:r>
          <a:r>
            <a:rPr kumimoji="1" lang="en-US" altLang="ja-JP" sz="1200">
              <a:latin typeface="ＭＳ ゴシック" pitchFamily="49" charset="-128"/>
              <a:ea typeface="ＭＳ ゴシック" pitchFamily="49" charset="-128"/>
            </a:rPr>
            <a:t>0.68</a:t>
          </a:r>
          <a:r>
            <a:rPr kumimoji="1" lang="ja-JP" altLang="en-US" sz="1200">
              <a:latin typeface="ＭＳ ゴシック" pitchFamily="49" charset="-128"/>
              <a:ea typeface="ＭＳ ゴシック" pitchFamily="49" charset="-128"/>
            </a:rPr>
            <a:t>ポイント増、実質単年度収支は</a:t>
          </a:r>
          <a:r>
            <a:rPr kumimoji="1" lang="en-US" altLang="ja-JP" sz="1200">
              <a:latin typeface="ＭＳ ゴシック" pitchFamily="49" charset="-128"/>
              <a:ea typeface="ＭＳ ゴシック" pitchFamily="49" charset="-128"/>
            </a:rPr>
            <a:t>4.58</a:t>
          </a:r>
          <a:r>
            <a:rPr kumimoji="1" lang="ja-JP" altLang="en-US" sz="1200">
              <a:latin typeface="ＭＳ ゴシック" pitchFamily="49" charset="-128"/>
              <a:ea typeface="ＭＳ ゴシック" pitchFamily="49" charset="-128"/>
            </a:rPr>
            <a:t>ポイント増となった。標準財政規模が前年度比</a:t>
          </a:r>
          <a:r>
            <a:rPr kumimoji="1" lang="en-US" altLang="ja-JP" sz="1200">
              <a:latin typeface="ＭＳ ゴシック" pitchFamily="49" charset="-128"/>
              <a:ea typeface="ＭＳ ゴシック" pitchFamily="49" charset="-128"/>
            </a:rPr>
            <a:t>0.59</a:t>
          </a:r>
          <a:r>
            <a:rPr kumimoji="1" lang="ja-JP" altLang="en-US" sz="1200">
              <a:latin typeface="ＭＳ ゴシック" pitchFamily="49" charset="-128"/>
              <a:ea typeface="ＭＳ ゴシック" pitchFamily="49" charset="-128"/>
            </a:rPr>
            <a:t>ポイントの減となっているものの、財政常用はやや改善したと言える。</a:t>
          </a:r>
        </a:p>
        <a:p>
          <a:r>
            <a:rPr kumimoji="1" lang="ja-JP" altLang="en-US" sz="1200">
              <a:latin typeface="ＭＳ ゴシック" pitchFamily="49" charset="-128"/>
              <a:ea typeface="ＭＳ ゴシック" pitchFamily="49" charset="-128"/>
            </a:rPr>
            <a:t>　財源のほとんどが依存財源である財政基盤の弱い本町としては、地方財政計画における一般財源総額の同水準がいつまで保証されるかわからない状況において、基金を確保しておく必要がある。</a:t>
          </a:r>
        </a:p>
        <a:p>
          <a:r>
            <a:rPr kumimoji="1" lang="ja-JP" altLang="en-US" sz="1200">
              <a:latin typeface="ＭＳ ゴシック" pitchFamily="49" charset="-128"/>
              <a:ea typeface="ＭＳ ゴシック" pitchFamily="49" charset="-128"/>
            </a:rPr>
            <a:t>　実質収支、単年度収支どちらにおいても税収、地方交付税等の歳入状況に大きく影響を受ける状況である。実質収支額については、標準財政規模比３～５％を目標に、事業等を精選しながら健全な財政運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高知県本山町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病院事業会計について、本年度は相対的に</a:t>
          </a:r>
          <a:r>
            <a:rPr kumimoji="1" lang="en-US" altLang="ja-JP" sz="1400">
              <a:latin typeface="ＭＳ ゴシック" pitchFamily="49" charset="-128"/>
              <a:ea typeface="ＭＳ ゴシック" pitchFamily="49" charset="-128"/>
            </a:rPr>
            <a:t>0.78</a:t>
          </a:r>
          <a:r>
            <a:rPr kumimoji="1" lang="ja-JP" altLang="en-US" sz="1400">
              <a:latin typeface="ＭＳ ゴシック" pitchFamily="49" charset="-128"/>
              <a:ea typeface="ＭＳ ゴシック" pitchFamily="49" charset="-128"/>
            </a:rPr>
            <a:t>ポイントの増となり、標準財政規模が減少していることを踏まえても従来の水準からやや改善傾向にあると言える。</a:t>
          </a:r>
        </a:p>
        <a:p>
          <a:r>
            <a:rPr kumimoji="1" lang="ja-JP" altLang="en-US" sz="1400">
              <a:latin typeface="ＭＳ ゴシック" pitchFamily="49" charset="-128"/>
              <a:ea typeface="ＭＳ ゴシック" pitchFamily="49" charset="-128"/>
            </a:rPr>
            <a:t>　簡易水道会計については、標準財政規模比が</a:t>
          </a:r>
          <a:r>
            <a:rPr kumimoji="1" lang="en-US" altLang="ja-JP" sz="1400">
              <a:latin typeface="ＭＳ ゴシック" pitchFamily="49" charset="-128"/>
              <a:ea typeface="ＭＳ ゴシック" pitchFamily="49" charset="-128"/>
            </a:rPr>
            <a:t>1.09</a:t>
          </a:r>
          <a:r>
            <a:rPr kumimoji="1" lang="ja-JP" altLang="en-US" sz="1400">
              <a:latin typeface="ＭＳ ゴシック" pitchFamily="49" charset="-128"/>
              <a:ea typeface="ＭＳ ゴシック" pitchFamily="49" charset="-128"/>
            </a:rPr>
            <a:t>ポイント増となった。</a:t>
          </a:r>
        </a:p>
        <a:p>
          <a:r>
            <a:rPr kumimoji="1" lang="ja-JP" altLang="en-US" sz="1400">
              <a:latin typeface="ＭＳ ゴシック" pitchFamily="49" charset="-128"/>
              <a:ea typeface="ＭＳ ゴシック" pitchFamily="49" charset="-128"/>
            </a:rPr>
            <a:t>これは、公営企業法の適用に際し一般会計からの拠出があったことによるものといえる。</a:t>
          </a:r>
        </a:p>
        <a:p>
          <a:r>
            <a:rPr kumimoji="1" lang="ja-JP" altLang="en-US" sz="1400">
              <a:latin typeface="ＭＳ ゴシック" pitchFamily="49" charset="-128"/>
              <a:ea typeface="ＭＳ ゴシック" pitchFamily="49" charset="-128"/>
            </a:rPr>
            <a:t>　しかし、現時点では基幹改良事業を留保している状態にあり、将来的には水道料金の見直しも含めた検討をする必要がある。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4763000</v>
      </c>
      <c r="BO4" s="371"/>
      <c r="BP4" s="371"/>
      <c r="BQ4" s="371"/>
      <c r="BR4" s="371"/>
      <c r="BS4" s="371"/>
      <c r="BT4" s="371"/>
      <c r="BU4" s="372"/>
      <c r="BV4" s="370">
        <v>4546827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v>
      </c>
      <c r="CU4" s="377"/>
      <c r="CV4" s="377"/>
      <c r="CW4" s="377"/>
      <c r="CX4" s="377"/>
      <c r="CY4" s="377"/>
      <c r="CZ4" s="377"/>
      <c r="DA4" s="378"/>
      <c r="DB4" s="376">
        <v>2.2999999999999998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4649470</v>
      </c>
      <c r="BO5" s="408"/>
      <c r="BP5" s="408"/>
      <c r="BQ5" s="408"/>
      <c r="BR5" s="408"/>
      <c r="BS5" s="408"/>
      <c r="BT5" s="408"/>
      <c r="BU5" s="409"/>
      <c r="BV5" s="407">
        <v>4462063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92.2</v>
      </c>
      <c r="CU5" s="405"/>
      <c r="CV5" s="405"/>
      <c r="CW5" s="405"/>
      <c r="CX5" s="405"/>
      <c r="CY5" s="405"/>
      <c r="CZ5" s="405"/>
      <c r="DA5" s="406"/>
      <c r="DB5" s="404">
        <v>89.5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113530</v>
      </c>
      <c r="BO6" s="408"/>
      <c r="BP6" s="408"/>
      <c r="BQ6" s="408"/>
      <c r="BR6" s="408"/>
      <c r="BS6" s="408"/>
      <c r="BT6" s="408"/>
      <c r="BU6" s="409"/>
      <c r="BV6" s="407">
        <v>84764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92.2</v>
      </c>
      <c r="CU6" s="445"/>
      <c r="CV6" s="445"/>
      <c r="CW6" s="445"/>
      <c r="CX6" s="445"/>
      <c r="CY6" s="445"/>
      <c r="CZ6" s="445"/>
      <c r="DA6" s="446"/>
      <c r="DB6" s="444">
        <v>89.5</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31682</v>
      </c>
      <c r="BO7" s="408"/>
      <c r="BP7" s="408"/>
      <c r="BQ7" s="408"/>
      <c r="BR7" s="408"/>
      <c r="BS7" s="408"/>
      <c r="BT7" s="408"/>
      <c r="BU7" s="409"/>
      <c r="BV7" s="407">
        <v>21239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2726277</v>
      </c>
      <c r="CU7" s="408"/>
      <c r="CV7" s="408"/>
      <c r="CW7" s="408"/>
      <c r="CX7" s="408"/>
      <c r="CY7" s="408"/>
      <c r="CZ7" s="408"/>
      <c r="DA7" s="409"/>
      <c r="DB7" s="407">
        <v>2742567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81848</v>
      </c>
      <c r="BO8" s="408"/>
      <c r="BP8" s="408"/>
      <c r="BQ8" s="408"/>
      <c r="BR8" s="408"/>
      <c r="BS8" s="408"/>
      <c r="BT8" s="408"/>
      <c r="BU8" s="409"/>
      <c r="BV8" s="407">
        <v>63525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0.16</v>
      </c>
      <c r="CU8" s="448"/>
      <c r="CV8" s="448"/>
      <c r="CW8" s="448"/>
      <c r="CX8" s="448"/>
      <c r="CY8" s="448"/>
      <c r="CZ8" s="448"/>
      <c r="DA8" s="449"/>
      <c r="DB8" s="447">
        <v>0.15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3261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18323</v>
      </c>
      <c r="BO9" s="408"/>
      <c r="BP9" s="408"/>
      <c r="BQ9" s="408"/>
      <c r="BR9" s="408"/>
      <c r="BS9" s="408"/>
      <c r="BT9" s="408"/>
      <c r="BU9" s="409"/>
      <c r="BV9" s="407">
        <v>-107003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17.8</v>
      </c>
      <c r="CU9" s="405"/>
      <c r="CV9" s="405"/>
      <c r="CW9" s="405"/>
      <c r="CX9" s="405"/>
      <c r="CY9" s="405"/>
      <c r="CZ9" s="405"/>
      <c r="DA9" s="406"/>
      <c r="DB9" s="404">
        <v>17.399999999999999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3573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100</v>
      </c>
      <c r="BO10" s="408"/>
      <c r="BP10" s="408"/>
      <c r="BQ10" s="408"/>
      <c r="BR10" s="408"/>
      <c r="BS10" s="408"/>
      <c r="BT10" s="408"/>
      <c r="BU10" s="409"/>
      <c r="BV10" s="407">
        <v>100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3125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3085</v>
      </c>
      <c r="S13" s="492"/>
      <c r="T13" s="492"/>
      <c r="U13" s="492"/>
      <c r="V13" s="493"/>
      <c r="W13" s="423" t="s">
        <v>131</v>
      </c>
      <c r="X13" s="424"/>
      <c r="Y13" s="424"/>
      <c r="Z13" s="424"/>
      <c r="AA13" s="424"/>
      <c r="AB13" s="414"/>
      <c r="AC13" s="458">
        <v>310</v>
      </c>
      <c r="AD13" s="459"/>
      <c r="AE13" s="459"/>
      <c r="AF13" s="459"/>
      <c r="AG13" s="501"/>
      <c r="AH13" s="458">
        <v>372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18423</v>
      </c>
      <c r="BO13" s="408"/>
      <c r="BP13" s="408"/>
      <c r="BQ13" s="408"/>
      <c r="BR13" s="408"/>
      <c r="BS13" s="408"/>
      <c r="BT13" s="408"/>
      <c r="BU13" s="409"/>
      <c r="BV13" s="407">
        <v>-106903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10.199999999999999</v>
      </c>
      <c r="CU13" s="405"/>
      <c r="CV13" s="405"/>
      <c r="CW13" s="405"/>
      <c r="CX13" s="405"/>
      <c r="CY13" s="405"/>
      <c r="CZ13" s="405"/>
      <c r="DA13" s="406"/>
      <c r="DB13" s="404">
        <v>10</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3206</v>
      </c>
      <c r="S14" s="492"/>
      <c r="T14" s="492"/>
      <c r="U14" s="492"/>
      <c r="V14" s="493"/>
      <c r="W14" s="397"/>
      <c r="X14" s="398"/>
      <c r="Y14" s="398"/>
      <c r="Z14" s="398"/>
      <c r="AA14" s="398"/>
      <c r="AB14" s="387"/>
      <c r="AC14" s="494">
        <v>19.600000000000001</v>
      </c>
      <c r="AD14" s="495"/>
      <c r="AE14" s="495"/>
      <c r="AF14" s="495"/>
      <c r="AG14" s="496"/>
      <c r="AH14" s="494">
        <v>21.2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34.1</v>
      </c>
      <c r="CU14" s="506"/>
      <c r="CV14" s="506"/>
      <c r="CW14" s="506"/>
      <c r="CX14" s="506"/>
      <c r="CY14" s="506"/>
      <c r="CZ14" s="506"/>
      <c r="DA14" s="507"/>
      <c r="DB14" s="505">
        <v>24.4</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3161</v>
      </c>
      <c r="S15" s="492"/>
      <c r="T15" s="492"/>
      <c r="U15" s="492"/>
      <c r="V15" s="493"/>
      <c r="W15" s="423" t="s">
        <v>137</v>
      </c>
      <c r="X15" s="424"/>
      <c r="Y15" s="424"/>
      <c r="Z15" s="424"/>
      <c r="AA15" s="424"/>
      <c r="AB15" s="414"/>
      <c r="AC15" s="458">
        <v>262</v>
      </c>
      <c r="AD15" s="459"/>
      <c r="AE15" s="459"/>
      <c r="AF15" s="459"/>
      <c r="AG15" s="501"/>
      <c r="AH15" s="458">
        <v>285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436856</v>
      </c>
      <c r="BO15" s="371"/>
      <c r="BP15" s="371"/>
      <c r="BQ15" s="371"/>
      <c r="BR15" s="371"/>
      <c r="BS15" s="371"/>
      <c r="BT15" s="371"/>
      <c r="BU15" s="372"/>
      <c r="BV15" s="370">
        <v>422077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16.600000000000001</v>
      </c>
      <c r="AD16" s="495"/>
      <c r="AE16" s="495"/>
      <c r="AF16" s="495"/>
      <c r="AG16" s="496"/>
      <c r="AH16" s="494">
        <v>16.2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2629342</v>
      </c>
      <c r="BO16" s="408"/>
      <c r="BP16" s="408"/>
      <c r="BQ16" s="408"/>
      <c r="BR16" s="408"/>
      <c r="BS16" s="408"/>
      <c r="BT16" s="408"/>
      <c r="BU16" s="409"/>
      <c r="BV16" s="407">
        <v>2593724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1006</v>
      </c>
      <c r="AD17" s="459"/>
      <c r="AE17" s="459"/>
      <c r="AF17" s="459"/>
      <c r="AG17" s="501"/>
      <c r="AH17" s="458">
        <v>1099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529097</v>
      </c>
      <c r="BO17" s="408"/>
      <c r="BP17" s="408"/>
      <c r="BQ17" s="408"/>
      <c r="BR17" s="408"/>
      <c r="BS17" s="408"/>
      <c r="BT17" s="408"/>
      <c r="BU17" s="409"/>
      <c r="BV17" s="407">
        <v>518300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134.22</v>
      </c>
      <c r="M18" s="534"/>
      <c r="N18" s="534"/>
      <c r="O18" s="534"/>
      <c r="P18" s="534"/>
      <c r="Q18" s="534"/>
      <c r="R18" s="535"/>
      <c r="S18" s="535"/>
      <c r="T18" s="535"/>
      <c r="U18" s="535"/>
      <c r="V18" s="536"/>
      <c r="W18" s="425"/>
      <c r="X18" s="426"/>
      <c r="Y18" s="426"/>
      <c r="Z18" s="426"/>
      <c r="AA18" s="426"/>
      <c r="AB18" s="417"/>
      <c r="AC18" s="537">
        <v>63.8</v>
      </c>
      <c r="AD18" s="538"/>
      <c r="AE18" s="538"/>
      <c r="AF18" s="538"/>
      <c r="AG18" s="539"/>
      <c r="AH18" s="537">
        <v>62.6</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2517269</v>
      </c>
      <c r="BO18" s="408"/>
      <c r="BP18" s="408"/>
      <c r="BQ18" s="408"/>
      <c r="BR18" s="408"/>
      <c r="BS18" s="408"/>
      <c r="BT18" s="408"/>
      <c r="BU18" s="409"/>
      <c r="BV18" s="407">
        <v>2448389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24</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3304312</v>
      </c>
      <c r="BO19" s="408"/>
      <c r="BP19" s="408"/>
      <c r="BQ19" s="408"/>
      <c r="BR19" s="408"/>
      <c r="BS19" s="408"/>
      <c r="BT19" s="408"/>
      <c r="BU19" s="409"/>
      <c r="BV19" s="407">
        <v>3446202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1504</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6404833</v>
      </c>
      <c r="BO22" s="371"/>
      <c r="BP22" s="371"/>
      <c r="BQ22" s="371"/>
      <c r="BR22" s="371"/>
      <c r="BS22" s="371"/>
      <c r="BT22" s="371"/>
      <c r="BU22" s="372"/>
      <c r="BV22" s="370">
        <v>6494956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6362148</v>
      </c>
      <c r="BO23" s="408"/>
      <c r="BP23" s="408"/>
      <c r="BQ23" s="408"/>
      <c r="BR23" s="408"/>
      <c r="BS23" s="408"/>
      <c r="BT23" s="408"/>
      <c r="BU23" s="409"/>
      <c r="BV23" s="407">
        <v>6443878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6960</v>
      </c>
      <c r="R24" s="459"/>
      <c r="S24" s="459"/>
      <c r="T24" s="459"/>
      <c r="U24" s="459"/>
      <c r="V24" s="501"/>
      <c r="W24" s="553"/>
      <c r="X24" s="554"/>
      <c r="Y24" s="555"/>
      <c r="Z24" s="457" t="s">
        <v>162</v>
      </c>
      <c r="AA24" s="437"/>
      <c r="AB24" s="437"/>
      <c r="AC24" s="437"/>
      <c r="AD24" s="437"/>
      <c r="AE24" s="437"/>
      <c r="AF24" s="437"/>
      <c r="AG24" s="438"/>
      <c r="AH24" s="458">
        <v>69</v>
      </c>
      <c r="AI24" s="459"/>
      <c r="AJ24" s="459"/>
      <c r="AK24" s="459"/>
      <c r="AL24" s="501"/>
      <c r="AM24" s="458">
        <v>205620</v>
      </c>
      <c r="AN24" s="459"/>
      <c r="AO24" s="459"/>
      <c r="AP24" s="459"/>
      <c r="AQ24" s="459"/>
      <c r="AR24" s="501"/>
      <c r="AS24" s="458">
        <v>2980</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5658368</v>
      </c>
      <c r="BO24" s="408"/>
      <c r="BP24" s="408"/>
      <c r="BQ24" s="408"/>
      <c r="BR24" s="408"/>
      <c r="BS24" s="408"/>
      <c r="BT24" s="408"/>
      <c r="BU24" s="409"/>
      <c r="BV24" s="407">
        <v>5641450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5990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7240</v>
      </c>
      <c r="BO25" s="371"/>
      <c r="BP25" s="371"/>
      <c r="BQ25" s="371"/>
      <c r="BR25" s="371"/>
      <c r="BS25" s="371"/>
      <c r="BT25" s="371"/>
      <c r="BU25" s="372"/>
      <c r="BV25" s="370">
        <v>9807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5610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2610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2140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592700</v>
      </c>
      <c r="BO28" s="371"/>
      <c r="BP28" s="371"/>
      <c r="BQ28" s="371"/>
      <c r="BR28" s="371"/>
      <c r="BS28" s="371"/>
      <c r="BT28" s="371"/>
      <c r="BU28" s="372"/>
      <c r="BV28" s="370">
        <v>592600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8</v>
      </c>
      <c r="M29" s="459"/>
      <c r="N29" s="459"/>
      <c r="O29" s="459"/>
      <c r="P29" s="501"/>
      <c r="Q29" s="458">
        <v>1900</v>
      </c>
      <c r="R29" s="459"/>
      <c r="S29" s="459"/>
      <c r="T29" s="459"/>
      <c r="U29" s="459"/>
      <c r="V29" s="501"/>
      <c r="W29" s="556"/>
      <c r="X29" s="557"/>
      <c r="Y29" s="558"/>
      <c r="Z29" s="457" t="s">
        <v>177</v>
      </c>
      <c r="AA29" s="437"/>
      <c r="AB29" s="437"/>
      <c r="AC29" s="437"/>
      <c r="AD29" s="437"/>
      <c r="AE29" s="437"/>
      <c r="AF29" s="437"/>
      <c r="AG29" s="438"/>
      <c r="AH29" s="458">
        <v>69</v>
      </c>
      <c r="AI29" s="459"/>
      <c r="AJ29" s="459"/>
      <c r="AK29" s="459"/>
      <c r="AL29" s="501"/>
      <c r="AM29" s="458">
        <v>205620</v>
      </c>
      <c r="AN29" s="459"/>
      <c r="AO29" s="459"/>
      <c r="AP29" s="459"/>
      <c r="AQ29" s="459"/>
      <c r="AR29" s="501"/>
      <c r="AS29" s="458">
        <v>2980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966753</v>
      </c>
      <c r="BO29" s="408"/>
      <c r="BP29" s="408"/>
      <c r="BQ29" s="408"/>
      <c r="BR29" s="408"/>
      <c r="BS29" s="408"/>
      <c r="BT29" s="408"/>
      <c r="BU29" s="409"/>
      <c r="BV29" s="407">
        <v>982753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95.2</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1464468</v>
      </c>
      <c r="BO30" s="530"/>
      <c r="BP30" s="530"/>
      <c r="BQ30" s="530"/>
      <c r="BR30" s="530"/>
      <c r="BS30" s="530"/>
      <c r="BT30" s="530"/>
      <c r="BU30" s="531"/>
      <c r="BV30" s="529">
        <v>1478588</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病院事業会計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嶺北広域行政事務組合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汗見川へき地診療所事業特別会計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水道事業特別会計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嶺北広域行政事務組合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こうち人づくり広域連合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居宅介護支援事業特別会計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高知県市町村総合事務組合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高知県市町村総合事務組合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高知県後期高齢者医療広域連合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高知県後期高齢者医療広域連合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南国・香南・香美租税債権管理機構</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y3W5CvYK5M4NsV0WYW/YhYKCAKcqPltT09wDdDT+N9VXvNPzu+qOC+0P7k528R1vqNOsN59MjsHjwNR07N7Dfg==" saltValue="GH0kONleErM7daBZ8/9L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4.1900000000000004</v>
      </c>
      <c r="G34" s="33">
        <v>4.1100000000000003</v>
      </c>
      <c r="H34" s="33">
        <v>8.1199999999999992</v>
      </c>
      <c r="I34" s="33">
        <v>4.2699999999999996</v>
      </c>
      <c r="J34" s="34">
        <v>5.05</v>
      </c>
      <c r="K34" s="22"/>
      <c r="L34" s="22"/>
      <c r="M34" s="22"/>
      <c r="N34" s="22"/>
      <c r="O34" s="22"/>
      <c r="P34" s="22"/>
    </row>
    <row r="35" spans="1:16" ht="39" customHeight="1" x14ac:dyDescent="0.15">
      <c r="A35" s="22"/>
      <c r="B35" s="35"/>
      <c r="C35" s="1145" t="s">
        <v>535</v>
      </c>
      <c r="D35" s="1146"/>
      <c r="E35" s="1147"/>
      <c r="F35" s="36">
        <v>1.1200000000000001</v>
      </c>
      <c r="G35" s="37">
        <v>2.62</v>
      </c>
      <c r="H35" s="37">
        <v>6.51</v>
      </c>
      <c r="I35" s="37">
        <v>2.31</v>
      </c>
      <c r="J35" s="38">
        <v>3</v>
      </c>
      <c r="K35" s="22"/>
      <c r="L35" s="22"/>
      <c r="M35" s="22"/>
      <c r="N35" s="22"/>
      <c r="O35" s="22"/>
      <c r="P35" s="22"/>
    </row>
    <row r="36" spans="1:16" ht="39" customHeight="1" x14ac:dyDescent="0.15">
      <c r="A36" s="22"/>
      <c r="B36" s="35"/>
      <c r="C36" s="1145" t="s">
        <v>536</v>
      </c>
      <c r="D36" s="1146"/>
      <c r="E36" s="1147"/>
      <c r="F36" s="36" t="s">
        <v>489</v>
      </c>
      <c r="G36" s="37" t="s">
        <v>489</v>
      </c>
      <c r="H36" s="37" t="s">
        <v>489</v>
      </c>
      <c r="I36" s="37" t="s">
        <v>489</v>
      </c>
      <c r="J36" s="38">
        <v>1.58</v>
      </c>
      <c r="K36" s="22"/>
      <c r="L36" s="22"/>
      <c r="M36" s="22"/>
      <c r="N36" s="22"/>
      <c r="O36" s="22"/>
      <c r="P36" s="22"/>
    </row>
    <row r="37" spans="1:16" ht="39" customHeight="1" x14ac:dyDescent="0.15">
      <c r="A37" s="22"/>
      <c r="B37" s="35"/>
      <c r="C37" s="1145" t="s">
        <v>537</v>
      </c>
      <c r="D37" s="1146"/>
      <c r="E37" s="1147"/>
      <c r="F37" s="36">
        <v>0.11</v>
      </c>
      <c r="G37" s="37">
        <v>0.47</v>
      </c>
      <c r="H37" s="37">
        <v>2.08</v>
      </c>
      <c r="I37" s="37">
        <v>1.33</v>
      </c>
      <c r="J37" s="38">
        <v>0.64</v>
      </c>
      <c r="K37" s="22"/>
      <c r="L37" s="22"/>
      <c r="M37" s="22"/>
      <c r="N37" s="22"/>
      <c r="O37" s="22"/>
      <c r="P37" s="22"/>
    </row>
    <row r="38" spans="1:16" ht="39" customHeight="1" x14ac:dyDescent="0.15">
      <c r="A38" s="22"/>
      <c r="B38" s="35"/>
      <c r="C38" s="1145" t="s">
        <v>538</v>
      </c>
      <c r="D38" s="1146"/>
      <c r="E38" s="1147"/>
      <c r="F38" s="36">
        <v>1.53</v>
      </c>
      <c r="G38" s="37">
        <v>1.92</v>
      </c>
      <c r="H38" s="37">
        <v>2.29</v>
      </c>
      <c r="I38" s="37">
        <v>1.1399999999999999</v>
      </c>
      <c r="J38" s="38">
        <v>0.32</v>
      </c>
      <c r="K38" s="22"/>
      <c r="L38" s="22"/>
      <c r="M38" s="22"/>
      <c r="N38" s="22"/>
      <c r="O38" s="22"/>
      <c r="P38" s="22"/>
    </row>
    <row r="39" spans="1:16" ht="39" customHeight="1" x14ac:dyDescent="0.15">
      <c r="A39" s="22"/>
      <c r="B39" s="35"/>
      <c r="C39" s="1145" t="s">
        <v>539</v>
      </c>
      <c r="D39" s="1146"/>
      <c r="E39" s="1147"/>
      <c r="F39" s="36">
        <v>0</v>
      </c>
      <c r="G39" s="37">
        <v>0</v>
      </c>
      <c r="H39" s="37">
        <v>0</v>
      </c>
      <c r="I39" s="37">
        <v>0</v>
      </c>
      <c r="J39" s="38">
        <v>0.01</v>
      </c>
      <c r="K39" s="22"/>
      <c r="L39" s="22"/>
      <c r="M39" s="22"/>
      <c r="N39" s="22"/>
      <c r="O39" s="22"/>
      <c r="P39" s="22"/>
    </row>
    <row r="40" spans="1:16" ht="39" customHeight="1" x14ac:dyDescent="0.15">
      <c r="A40" s="22"/>
      <c r="B40" s="35"/>
      <c r="C40" s="1145" t="s">
        <v>540</v>
      </c>
      <c r="D40" s="1146"/>
      <c r="E40" s="1147"/>
      <c r="F40" s="36">
        <v>0</v>
      </c>
      <c r="G40" s="37">
        <v>0</v>
      </c>
      <c r="H40" s="37">
        <v>0.01</v>
      </c>
      <c r="I40" s="37">
        <v>0.01</v>
      </c>
      <c r="J40" s="38">
        <v>0</v>
      </c>
      <c r="K40" s="22"/>
      <c r="L40" s="22"/>
      <c r="M40" s="22"/>
      <c r="N40" s="22"/>
      <c r="O40" s="22"/>
      <c r="P40" s="22"/>
    </row>
    <row r="41" spans="1:16" ht="39" customHeight="1" x14ac:dyDescent="0.15">
      <c r="A41" s="22"/>
      <c r="B41" s="35"/>
      <c r="C41" s="1145" t="s">
        <v>541</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542</v>
      </c>
      <c r="D42" s="1146"/>
      <c r="E42" s="1147"/>
      <c r="F42" s="36" t="s">
        <v>489</v>
      </c>
      <c r="G42" s="37" t="s">
        <v>489</v>
      </c>
      <c r="H42" s="37" t="s">
        <v>543</v>
      </c>
      <c r="I42" s="37" t="s">
        <v>489</v>
      </c>
      <c r="J42" s="38" t="s">
        <v>489</v>
      </c>
      <c r="K42" s="22"/>
      <c r="L42" s="22"/>
      <c r="M42" s="22"/>
      <c r="N42" s="22"/>
      <c r="O42" s="22"/>
      <c r="P42" s="22"/>
    </row>
    <row r="43" spans="1:16" ht="39" customHeight="1" thickBot="1" x14ac:dyDescent="0.2">
      <c r="A43" s="22"/>
      <c r="B43" s="40"/>
      <c r="C43" s="1148" t="s">
        <v>544</v>
      </c>
      <c r="D43" s="1149"/>
      <c r="E43" s="1150"/>
      <c r="F43" s="41">
        <v>0.88</v>
      </c>
      <c r="G43" s="42">
        <v>0.04</v>
      </c>
      <c r="H43" s="42">
        <v>0</v>
      </c>
      <c r="I43" s="42">
        <v>0.49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zmzySHbY9HF2cXs1ONEAKfjCB9ZUrYMboBX/4kutOX6FXIFwdyTUALsa3vXHjvbNxEd74gSYzG13bot9WG2WQ==" saltValue="L3L3EDxTK0Dm+GvayzFO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423</v>
      </c>
      <c r="L45" s="60">
        <v>498</v>
      </c>
      <c r="M45" s="60">
        <v>556</v>
      </c>
      <c r="N45" s="60">
        <v>639</v>
      </c>
      <c r="O45" s="61">
        <v>626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171</v>
      </c>
      <c r="L48" s="64">
        <v>172</v>
      </c>
      <c r="M48" s="64">
        <v>185</v>
      </c>
      <c r="N48" s="64">
        <v>186</v>
      </c>
      <c r="O48" s="65">
        <v>190</v>
      </c>
      <c r="P48" s="48"/>
      <c r="Q48" s="48"/>
      <c r="R48" s="48"/>
      <c r="S48" s="48"/>
      <c r="T48" s="48"/>
      <c r="U48" s="48"/>
    </row>
    <row r="49" spans="1:21" ht="30.75" customHeight="1" x14ac:dyDescent="0.15">
      <c r="A49" s="48"/>
      <c r="B49" s="1155"/>
      <c r="C49" s="1156"/>
      <c r="D49" s="62"/>
      <c r="E49" s="1161" t="s">
        <v>14</v>
      </c>
      <c r="F49" s="1161"/>
      <c r="G49" s="1161"/>
      <c r="H49" s="1161"/>
      <c r="I49" s="1161"/>
      <c r="J49" s="1162"/>
      <c r="K49" s="63">
        <v>6</v>
      </c>
      <c r="L49" s="64">
        <v>6</v>
      </c>
      <c r="M49" s="64">
        <v>6</v>
      </c>
      <c r="N49" s="64">
        <v>6</v>
      </c>
      <c r="O49" s="65">
        <v>4</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390</v>
      </c>
      <c r="L52" s="64">
        <v>465</v>
      </c>
      <c r="M52" s="64">
        <v>539</v>
      </c>
      <c r="N52" s="64">
        <v>602</v>
      </c>
      <c r="O52" s="65">
        <v>595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210</v>
      </c>
      <c r="L53" s="69">
        <v>211</v>
      </c>
      <c r="M53" s="69">
        <v>208</v>
      </c>
      <c r="N53" s="69">
        <v>229</v>
      </c>
      <c r="O53" s="70">
        <v>225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NlGW2T4CIJYulXDppF4svYZXagLZbQgKjpyRzlCHMPhEv0RCP13XRqDzxXWjdC3tg4kuDGR9aICkKX+TtQXig==" saltValue="Dj6J9/dpAHCdGKP1qB+4K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6310</v>
      </c>
      <c r="J41" s="344">
        <v>6528</v>
      </c>
      <c r="K41" s="344">
        <v>6917</v>
      </c>
      <c r="L41" s="344">
        <v>6495</v>
      </c>
      <c r="M41" s="345">
        <v>6405</v>
      </c>
    </row>
    <row r="42" spans="2:13" ht="27.75" customHeight="1" x14ac:dyDescent="0.15">
      <c r="B42" s="1186"/>
      <c r="C42" s="1187"/>
      <c r="D42" s="106"/>
      <c r="E42" s="1192" t="s">
        <v>32</v>
      </c>
      <c r="F42" s="1192"/>
      <c r="G42" s="1192"/>
      <c r="H42" s="1193"/>
      <c r="I42" s="346" t="s">
        <v>489</v>
      </c>
      <c r="J42" s="347" t="s">
        <v>489</v>
      </c>
      <c r="K42" s="347" t="s">
        <v>489</v>
      </c>
      <c r="L42" s="347" t="s">
        <v>489</v>
      </c>
      <c r="M42" s="348" t="s">
        <v>489</v>
      </c>
    </row>
    <row r="43" spans="2:13" ht="27.75" customHeight="1" x14ac:dyDescent="0.15">
      <c r="B43" s="1186"/>
      <c r="C43" s="1187"/>
      <c r="D43" s="106"/>
      <c r="E43" s="1192" t="s">
        <v>33</v>
      </c>
      <c r="F43" s="1192"/>
      <c r="G43" s="1192"/>
      <c r="H43" s="1193"/>
      <c r="I43" s="346">
        <v>1753</v>
      </c>
      <c r="J43" s="347">
        <v>1689</v>
      </c>
      <c r="K43" s="347">
        <v>1549</v>
      </c>
      <c r="L43" s="347">
        <v>1394</v>
      </c>
      <c r="M43" s="348">
        <v>1233</v>
      </c>
    </row>
    <row r="44" spans="2:13" ht="27.75" customHeight="1" x14ac:dyDescent="0.15">
      <c r="B44" s="1186"/>
      <c r="C44" s="1187"/>
      <c r="D44" s="106"/>
      <c r="E44" s="1192" t="s">
        <v>34</v>
      </c>
      <c r="F44" s="1192"/>
      <c r="G44" s="1192"/>
      <c r="H44" s="1193"/>
      <c r="I44" s="346">
        <v>51</v>
      </c>
      <c r="J44" s="347">
        <v>44</v>
      </c>
      <c r="K44" s="347">
        <v>38</v>
      </c>
      <c r="L44" s="347">
        <v>32</v>
      </c>
      <c r="M44" s="348">
        <v>28</v>
      </c>
    </row>
    <row r="45" spans="2:13" ht="27.75" customHeight="1" x14ac:dyDescent="0.15">
      <c r="B45" s="1186"/>
      <c r="C45" s="1187"/>
      <c r="D45" s="106"/>
      <c r="E45" s="1192" t="s">
        <v>35</v>
      </c>
      <c r="F45" s="1192"/>
      <c r="G45" s="1192"/>
      <c r="H45" s="1193"/>
      <c r="I45" s="346">
        <v>295</v>
      </c>
      <c r="J45" s="347">
        <v>124</v>
      </c>
      <c r="K45" s="347">
        <v>197</v>
      </c>
      <c r="L45" s="347">
        <v>158</v>
      </c>
      <c r="M45" s="348">
        <v>249</v>
      </c>
    </row>
    <row r="46" spans="2:13" ht="27.75" customHeight="1" x14ac:dyDescent="0.15">
      <c r="B46" s="1186"/>
      <c r="C46" s="1187"/>
      <c r="D46" s="107"/>
      <c r="E46" s="1192" t="s">
        <v>36</v>
      </c>
      <c r="F46" s="1192"/>
      <c r="G46" s="1192"/>
      <c r="H46" s="1193"/>
      <c r="I46" s="346" t="s">
        <v>489</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3051</v>
      </c>
      <c r="J50" s="347">
        <v>3247</v>
      </c>
      <c r="K50" s="347">
        <v>2970</v>
      </c>
      <c r="L50" s="347">
        <v>3224</v>
      </c>
      <c r="M50" s="348">
        <v>3210</v>
      </c>
    </row>
    <row r="51" spans="2:13" ht="27.75" customHeight="1" x14ac:dyDescent="0.15">
      <c r="B51" s="1186"/>
      <c r="C51" s="1187"/>
      <c r="D51" s="106"/>
      <c r="E51" s="1192" t="s">
        <v>42</v>
      </c>
      <c r="F51" s="1192"/>
      <c r="G51" s="1192"/>
      <c r="H51" s="1193"/>
      <c r="I51" s="346">
        <v>23</v>
      </c>
      <c r="J51" s="347">
        <v>24</v>
      </c>
      <c r="K51" s="347">
        <v>22</v>
      </c>
      <c r="L51" s="347">
        <v>19</v>
      </c>
      <c r="M51" s="348">
        <v>17</v>
      </c>
    </row>
    <row r="52" spans="2:13" ht="27.75" customHeight="1" x14ac:dyDescent="0.15">
      <c r="B52" s="1188"/>
      <c r="C52" s="1189"/>
      <c r="D52" s="106"/>
      <c r="E52" s="1192" t="s">
        <v>43</v>
      </c>
      <c r="F52" s="1192"/>
      <c r="G52" s="1192"/>
      <c r="H52" s="1193"/>
      <c r="I52" s="346">
        <v>4826</v>
      </c>
      <c r="J52" s="347">
        <v>4726</v>
      </c>
      <c r="K52" s="347">
        <v>4616</v>
      </c>
      <c r="L52" s="347">
        <v>4303</v>
      </c>
      <c r="M52" s="348">
        <v>3947</v>
      </c>
    </row>
    <row r="53" spans="2:13" ht="27.75" customHeight="1" thickBot="1" x14ac:dyDescent="0.2">
      <c r="B53" s="1199" t="s">
        <v>19</v>
      </c>
      <c r="C53" s="1200"/>
      <c r="D53" s="110"/>
      <c r="E53" s="1201" t="s">
        <v>44</v>
      </c>
      <c r="F53" s="1201"/>
      <c r="G53" s="1201"/>
      <c r="H53" s="1202"/>
      <c r="I53" s="349">
        <v>509</v>
      </c>
      <c r="J53" s="350">
        <v>388</v>
      </c>
      <c r="K53" s="350">
        <v>1093</v>
      </c>
      <c r="L53" s="350">
        <v>532</v>
      </c>
      <c r="M53" s="351">
        <v>741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UtQM78z5aHzoZDj/+H0zVvhwvRnccAX+sXf8xNaNmaAvaEHtQfVUG4ydxNaZhZe2qJ1VrvQ1pQYIRdPr59Iwg==" saltValue="Ex3+3UaFXg5dP+/rfHhD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593</v>
      </c>
      <c r="G55" s="352">
        <v>593</v>
      </c>
      <c r="H55" s="353">
        <v>593</v>
      </c>
    </row>
    <row r="56" spans="2:8" ht="52.5" customHeight="1" x14ac:dyDescent="0.15">
      <c r="B56" s="122"/>
      <c r="C56" s="1213" t="s">
        <v>47</v>
      </c>
      <c r="D56" s="1213"/>
      <c r="E56" s="1214"/>
      <c r="F56" s="354">
        <v>702</v>
      </c>
      <c r="G56" s="354">
        <v>983</v>
      </c>
      <c r="H56" s="355">
        <v>967</v>
      </c>
    </row>
    <row r="57" spans="2:8" ht="53.25" customHeight="1" x14ac:dyDescent="0.15">
      <c r="B57" s="122"/>
      <c r="C57" s="1215" t="s">
        <v>48</v>
      </c>
      <c r="D57" s="1215"/>
      <c r="E57" s="1216"/>
      <c r="F57" s="356">
        <v>1517</v>
      </c>
      <c r="G57" s="356">
        <v>1479</v>
      </c>
      <c r="H57" s="357">
        <v>1464</v>
      </c>
    </row>
    <row r="58" spans="2:8" ht="45.75" customHeight="1" x14ac:dyDescent="0.15">
      <c r="B58" s="123"/>
      <c r="C58" s="1203" t="s">
        <v>561</v>
      </c>
      <c r="D58" s="1204"/>
      <c r="E58" s="1205"/>
      <c r="F58" s="358">
        <v>450</v>
      </c>
      <c r="G58" s="358">
        <v>450</v>
      </c>
      <c r="H58" s="359">
        <v>450</v>
      </c>
    </row>
    <row r="59" spans="2:8" ht="45.75" customHeight="1" x14ac:dyDescent="0.15">
      <c r="B59" s="123"/>
      <c r="C59" s="1203" t="s">
        <v>562</v>
      </c>
      <c r="D59" s="1204"/>
      <c r="E59" s="1205"/>
      <c r="F59" s="358">
        <v>299</v>
      </c>
      <c r="G59" s="358">
        <v>286</v>
      </c>
      <c r="H59" s="359">
        <v>270</v>
      </c>
    </row>
    <row r="60" spans="2:8" ht="45.75" customHeight="1" x14ac:dyDescent="0.15">
      <c r="B60" s="123"/>
      <c r="C60" s="1203" t="s">
        <v>563</v>
      </c>
      <c r="D60" s="1204"/>
      <c r="E60" s="1205"/>
      <c r="F60" s="358">
        <v>259</v>
      </c>
      <c r="G60" s="358">
        <v>233</v>
      </c>
      <c r="H60" s="359">
        <v>228</v>
      </c>
    </row>
    <row r="61" spans="2:8" ht="45.75" customHeight="1" x14ac:dyDescent="0.15">
      <c r="B61" s="123"/>
      <c r="C61" s="1203" t="s">
        <v>564</v>
      </c>
      <c r="D61" s="1204"/>
      <c r="E61" s="1205"/>
      <c r="F61" s="358">
        <v>225</v>
      </c>
      <c r="G61" s="358">
        <v>221</v>
      </c>
      <c r="H61" s="359">
        <v>219</v>
      </c>
    </row>
    <row r="62" spans="2:8" ht="45.75" customHeight="1" thickBot="1" x14ac:dyDescent="0.2">
      <c r="B62" s="124"/>
      <c r="C62" s="1206" t="s">
        <v>565</v>
      </c>
      <c r="D62" s="1207"/>
      <c r="E62" s="1208"/>
      <c r="F62" s="360">
        <v>55</v>
      </c>
      <c r="G62" s="360">
        <v>69</v>
      </c>
      <c r="H62" s="361">
        <v>81</v>
      </c>
    </row>
    <row r="63" spans="2:8" ht="52.5" customHeight="1" thickBot="1" x14ac:dyDescent="0.2">
      <c r="B63" s="125"/>
      <c r="C63" s="1209" t="s">
        <v>49</v>
      </c>
      <c r="D63" s="1209"/>
      <c r="E63" s="1210"/>
      <c r="F63" s="362">
        <v>2811</v>
      </c>
      <c r="G63" s="362">
        <v>3054</v>
      </c>
      <c r="H63" s="363">
        <v>3024</v>
      </c>
    </row>
    <row r="64" spans="2:8" x14ac:dyDescent="0.15"/>
  </sheetData>
  <sheetProtection algorithmName="SHA-512" hashValue="rBIwQevwgclSSItuNdU1dHlyaJ4h1/aQV91qYWLI4qBQHEcU3ZdFelki60AwTLM3bBBpyu5thJ91LbuytNy5Iw==" saltValue="xb4ZSt1/tlivO7Fc/SYk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261502</v>
      </c>
      <c r="E3" s="144"/>
      <c r="F3" s="145">
        <v>301035</v>
      </c>
      <c r="G3" s="146"/>
      <c r="H3" s="147"/>
    </row>
    <row r="4" spans="1:8" x14ac:dyDescent="0.15">
      <c r="A4" s="148"/>
      <c r="B4" s="149"/>
      <c r="C4" s="150"/>
      <c r="D4" s="151">
        <v>107353</v>
      </c>
      <c r="E4" s="152"/>
      <c r="F4" s="153">
        <v>154376</v>
      </c>
      <c r="G4" s="154"/>
      <c r="H4" s="155"/>
    </row>
    <row r="5" spans="1:8" x14ac:dyDescent="0.15">
      <c r="A5" s="136" t="s">
        <v>521</v>
      </c>
      <c r="B5" s="141"/>
      <c r="C5" s="142"/>
      <c r="D5" s="143">
        <v>367263</v>
      </c>
      <c r="E5" s="144"/>
      <c r="F5" s="145">
        <v>277467</v>
      </c>
      <c r="G5" s="146"/>
      <c r="H5" s="147"/>
    </row>
    <row r="6" spans="1:8" x14ac:dyDescent="0.15">
      <c r="A6" s="148"/>
      <c r="B6" s="149"/>
      <c r="C6" s="150"/>
      <c r="D6" s="151">
        <v>216851</v>
      </c>
      <c r="E6" s="152"/>
      <c r="F6" s="153">
        <v>128378</v>
      </c>
      <c r="G6" s="154"/>
      <c r="H6" s="155"/>
    </row>
    <row r="7" spans="1:8" x14ac:dyDescent="0.15">
      <c r="A7" s="136" t="s">
        <v>522</v>
      </c>
      <c r="B7" s="141"/>
      <c r="C7" s="142"/>
      <c r="D7" s="143">
        <v>416915</v>
      </c>
      <c r="E7" s="144"/>
      <c r="F7" s="145">
        <v>282256</v>
      </c>
      <c r="G7" s="146"/>
      <c r="H7" s="147"/>
    </row>
    <row r="8" spans="1:8" x14ac:dyDescent="0.15">
      <c r="A8" s="148"/>
      <c r="B8" s="149"/>
      <c r="C8" s="150"/>
      <c r="D8" s="151">
        <v>324593</v>
      </c>
      <c r="E8" s="152"/>
      <c r="F8" s="153">
        <v>145453</v>
      </c>
      <c r="G8" s="154"/>
      <c r="H8" s="155"/>
    </row>
    <row r="9" spans="1:8" x14ac:dyDescent="0.15">
      <c r="A9" s="136" t="s">
        <v>523</v>
      </c>
      <c r="B9" s="141"/>
      <c r="C9" s="142"/>
      <c r="D9" s="143">
        <v>119405</v>
      </c>
      <c r="E9" s="144"/>
      <c r="F9" s="145">
        <v>295341</v>
      </c>
      <c r="G9" s="146"/>
      <c r="H9" s="147"/>
    </row>
    <row r="10" spans="1:8" x14ac:dyDescent="0.15">
      <c r="A10" s="148"/>
      <c r="B10" s="149"/>
      <c r="C10" s="150"/>
      <c r="D10" s="151">
        <v>48390</v>
      </c>
      <c r="E10" s="152"/>
      <c r="F10" s="153">
        <v>137402</v>
      </c>
      <c r="G10" s="154"/>
      <c r="H10" s="155"/>
    </row>
    <row r="11" spans="1:8" x14ac:dyDescent="0.15">
      <c r="A11" s="136" t="s">
        <v>524</v>
      </c>
      <c r="B11" s="141"/>
      <c r="C11" s="142"/>
      <c r="D11" s="143">
        <v>238060</v>
      </c>
      <c r="E11" s="144"/>
      <c r="F11" s="145">
        <v>292845</v>
      </c>
      <c r="G11" s="146"/>
      <c r="H11" s="147"/>
    </row>
    <row r="12" spans="1:8" x14ac:dyDescent="0.15">
      <c r="A12" s="148"/>
      <c r="B12" s="149"/>
      <c r="C12" s="156"/>
      <c r="D12" s="151">
        <v>51464</v>
      </c>
      <c r="E12" s="152"/>
      <c r="F12" s="153">
        <v>143187</v>
      </c>
      <c r="G12" s="154"/>
      <c r="H12" s="155"/>
    </row>
    <row r="13" spans="1:8" x14ac:dyDescent="0.15">
      <c r="A13" s="136"/>
      <c r="B13" s="141"/>
      <c r="C13" s="157"/>
      <c r="D13" s="158">
        <v>280629</v>
      </c>
      <c r="E13" s="159"/>
      <c r="F13" s="160">
        <v>289789</v>
      </c>
      <c r="G13" s="161"/>
      <c r="H13" s="147"/>
    </row>
    <row r="14" spans="1:8" x14ac:dyDescent="0.15">
      <c r="A14" s="148"/>
      <c r="B14" s="149"/>
      <c r="C14" s="150"/>
      <c r="D14" s="151">
        <v>149730</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1.1299999999999999</v>
      </c>
      <c r="C19" s="162">
        <f>ROUND(VALUE(SUBSTITUTE(実質収支比率等に係る経年分析!G$48,"▲","-")),2)</f>
        <v>2.63</v>
      </c>
      <c r="D19" s="162">
        <f>ROUND(VALUE(SUBSTITUTE(実質収支比率等に係る経年分析!H$48,"▲","-")),2)</f>
        <v>6.51</v>
      </c>
      <c r="E19" s="162">
        <f>ROUND(VALUE(SUBSTITUTE(実質収支比率等に係る経年分析!I$48,"▲","-")),2)</f>
        <v>2.3199999999999998</v>
      </c>
      <c r="F19" s="162">
        <f>ROUND(VALUE(SUBSTITUTE(実質収支比率等に係る経年分析!J$48,"▲","-")),2)</f>
        <v>3</v>
      </c>
    </row>
    <row r="20" spans="1:11" x14ac:dyDescent="0.15">
      <c r="A20" s="162" t="s">
        <v>53</v>
      </c>
      <c r="B20" s="162">
        <f>ROUND(VALUE(SUBSTITUTE(実質収支比率等に係る経年分析!F$47,"▲","-")),2)</f>
        <v>25.12</v>
      </c>
      <c r="C20" s="162">
        <f>ROUND(VALUE(SUBSTITUTE(実質収支比率等に係る経年分析!G$47,"▲","-")),2)</f>
        <v>22.43</v>
      </c>
      <c r="D20" s="162">
        <f>ROUND(VALUE(SUBSTITUTE(実質収支比率等に係る経年分析!H$47,"▲","-")),2)</f>
        <v>22.63</v>
      </c>
      <c r="E20" s="162">
        <f>ROUND(VALUE(SUBSTITUTE(実質収支比率等に係る経年分析!I$47,"▲","-")),2)</f>
        <v>21.61</v>
      </c>
      <c r="F20" s="162">
        <f>ROUND(VALUE(SUBSTITUTE(実質収支比率等に係る経年分析!J$47,"▲","-")),2)</f>
        <v>21.74</v>
      </c>
    </row>
    <row r="21" spans="1:11" x14ac:dyDescent="0.15">
      <c r="A21" s="162" t="s">
        <v>54</v>
      </c>
      <c r="B21" s="162">
        <f>IF(ISNUMBER(VALUE(SUBSTITUTE(実質収支比率等に係る経年分析!F$49,"▲","-"))),ROUND(VALUE(SUBSTITUTE(実質収支比率等に係る経年分析!F$49,"▲","-")),2),NA())</f>
        <v>-6.59</v>
      </c>
      <c r="C21" s="162">
        <f>IF(ISNUMBER(VALUE(SUBSTITUTE(実質収支比率等に係る経年分析!G$49,"▲","-"))),ROUND(VALUE(SUBSTITUTE(実質収支比率等に係る経年分析!G$49,"▲","-")),2),NA())</f>
        <v>1.62</v>
      </c>
      <c r="D21" s="162">
        <f>IF(ISNUMBER(VALUE(SUBSTITUTE(実質収支比率等に係る経年分析!H$49,"▲","-"))),ROUND(VALUE(SUBSTITUTE(実質収支比率等に係る経年分析!H$49,"▲","-")),2),NA())</f>
        <v>9.0399999999999991</v>
      </c>
      <c r="E21" s="162">
        <f>IF(ISNUMBER(VALUE(SUBSTITUTE(実質収支比率等に係る経年分析!I$49,"▲","-"))),ROUND(VALUE(SUBSTITUTE(実質収支比率等に係る経年分析!I$49,"▲","-")),2),NA())</f>
        <v>-3.9</v>
      </c>
      <c r="F21" s="162">
        <f>IF(ISNUMBER(VALUE(SUBSTITUTE(実質収支比率等に係る経年分析!J$49,"▲","-"))),ROUND(VALUE(SUBSTITUTE(実質収支比率等に係る経年分析!J$49,"▲","-")),2),NA())</f>
        <v>0.68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0.88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0.49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#N/A</v>
      </c>
      <c r="G28" s="163">
        <f>IF(ROUND(VALUE(SUBSTITUTE(連結実質赤字比率に係る赤字・黒字の構成分析!H$42,"▲", "-")), 2) &gt;= 0, ABS(ROUND(VALUE(SUBSTITUTE(連結実質赤字比率に係る赤字・黒字の構成分析!H$42,"▲", "-")), 2)), NA())</f>
        <v>0</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汗見川へき地診療所事業特別会計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居宅介護支援事業特別会計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1.53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1.92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2.29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1.1399999999999999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0.32</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2.08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0.64</v>
      </c>
    </row>
    <row r="34" spans="1:16" x14ac:dyDescent="0.15">
      <c r="A34" s="163" t="str">
        <f>IF(連結実質赤字比率に係る赤字・黒字の構成分析!C$36="",NA(),連結実質赤字比率に係る赤字・黒字の構成分析!C$36)</f>
        <v>水道事業特別会計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1.58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1.1200000000000001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2.62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6.51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2.31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4.1900000000000004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4.1100000000000003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8.1199999999999992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4.2699999999999996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5.05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390</v>
      </c>
      <c r="E42" s="164"/>
      <c r="F42" s="164"/>
      <c r="G42" s="164">
        <f>'実質公債費比率（分子）の構造'!L$52</f>
        <v>465</v>
      </c>
      <c r="H42" s="164"/>
      <c r="I42" s="164"/>
      <c r="J42" s="164">
        <f>'実質公債費比率（分子）の構造'!M$52</f>
        <v>539</v>
      </c>
      <c r="K42" s="164"/>
      <c r="L42" s="164"/>
      <c r="M42" s="164">
        <f>'実質公債費比率（分子）の構造'!N$52</f>
        <v>602</v>
      </c>
      <c r="N42" s="164"/>
      <c r="O42" s="164"/>
      <c r="P42" s="164">
        <f>'実質公債費比率（分子）の構造'!O$52</f>
        <v>595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6</v>
      </c>
      <c r="C45" s="164"/>
      <c r="D45" s="164"/>
      <c r="E45" s="164">
        <f>'実質公債費比率（分子）の構造'!L$49</f>
        <v>6</v>
      </c>
      <c r="F45" s="164"/>
      <c r="G45" s="164"/>
      <c r="H45" s="164">
        <f>'実質公債費比率（分子）の構造'!M$49</f>
        <v>6</v>
      </c>
      <c r="I45" s="164"/>
      <c r="J45" s="164"/>
      <c r="K45" s="164">
        <f>'実質公債費比率（分子）の構造'!N$49</f>
        <v>6</v>
      </c>
      <c r="L45" s="164"/>
      <c r="M45" s="164"/>
      <c r="N45" s="164">
        <f>'実質公債費比率（分子）の構造'!O$49</f>
        <v>4</v>
      </c>
      <c r="O45" s="164"/>
      <c r="P45" s="164"/>
    </row>
    <row r="46" spans="1:16" x14ac:dyDescent="0.15">
      <c r="A46" s="164" t="s">
        <v>64</v>
      </c>
      <c r="B46" s="164">
        <f>'実質公債費比率（分子）の構造'!K$48</f>
        <v>171</v>
      </c>
      <c r="C46" s="164"/>
      <c r="D46" s="164"/>
      <c r="E46" s="164">
        <f>'実質公債費比率（分子）の構造'!L$48</f>
        <v>172</v>
      </c>
      <c r="F46" s="164"/>
      <c r="G46" s="164"/>
      <c r="H46" s="164">
        <f>'実質公債費比率（分子）の構造'!M$48</f>
        <v>185</v>
      </c>
      <c r="I46" s="164"/>
      <c r="J46" s="164"/>
      <c r="K46" s="164">
        <f>'実質公債費比率（分子）の構造'!N$48</f>
        <v>186</v>
      </c>
      <c r="L46" s="164"/>
      <c r="M46" s="164"/>
      <c r="N46" s="164">
        <f>'実質公債費比率（分子）の構造'!O$48</f>
        <v>190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423</v>
      </c>
      <c r="C49" s="164"/>
      <c r="D49" s="164"/>
      <c r="E49" s="164">
        <f>'実質公債費比率（分子）の構造'!L$45</f>
        <v>498</v>
      </c>
      <c r="F49" s="164"/>
      <c r="G49" s="164"/>
      <c r="H49" s="164">
        <f>'実質公債費比率（分子）の構造'!M$45</f>
        <v>556</v>
      </c>
      <c r="I49" s="164"/>
      <c r="J49" s="164"/>
      <c r="K49" s="164">
        <f>'実質公債費比率（分子）の構造'!N$45</f>
        <v>639</v>
      </c>
      <c r="L49" s="164"/>
      <c r="M49" s="164"/>
      <c r="N49" s="164">
        <f>'実質公債費比率（分子）の構造'!O$45</f>
        <v>626</v>
      </c>
      <c r="O49" s="164"/>
      <c r="P49" s="164"/>
    </row>
    <row r="50" spans="1:16" x14ac:dyDescent="0.15">
      <c r="A50" s="164" t="s">
        <v>67</v>
      </c>
      <c r="B50" s="164" t="e">
        <f>NA()</f>
        <v>#N/A</v>
      </c>
      <c r="C50" s="164">
        <f>IF(ISNUMBER('実質公債費比率（分子）の構造'!K$53),'実質公債費比率（分子）の構造'!K$53,NA())</f>
        <v>210</v>
      </c>
      <c r="D50" s="164" t="e">
        <f>NA()</f>
        <v>#N/A</v>
      </c>
      <c r="E50" s="164" t="e">
        <f>NA()</f>
        <v>#N/A</v>
      </c>
      <c r="F50" s="164">
        <f>IF(ISNUMBER('実質公債費比率（分子）の構造'!L$53),'実質公債費比率（分子）の構造'!L$53,NA())</f>
        <v>211</v>
      </c>
      <c r="G50" s="164" t="e">
        <f>NA()</f>
        <v>#N/A</v>
      </c>
      <c r="H50" s="164" t="e">
        <f>NA()</f>
        <v>#N/A</v>
      </c>
      <c r="I50" s="164">
        <f>IF(ISNUMBER('実質公債費比率（分子）の構造'!M$53),'実質公債費比率（分子）の構造'!M$53,NA())</f>
        <v>208</v>
      </c>
      <c r="J50" s="164" t="e">
        <f>NA()</f>
        <v>#N/A</v>
      </c>
      <c r="K50" s="164" t="e">
        <f>NA()</f>
        <v>#N/A</v>
      </c>
      <c r="L50" s="164">
        <f>IF(ISNUMBER('実質公債費比率（分子）の構造'!N$53),'実質公債費比率（分子）の構造'!N$53,NA())</f>
        <v>229</v>
      </c>
      <c r="M50" s="164" t="e">
        <f>NA()</f>
        <v>#N/A</v>
      </c>
      <c r="N50" s="164" t="e">
        <f>NA()</f>
        <v>#N/A</v>
      </c>
      <c r="O50" s="164">
        <f>IF(ISNUMBER('実質公債費比率（分子）の構造'!O$53),'実質公債費比率（分子）の構造'!O$53,NA())</f>
        <v>225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4826</v>
      </c>
      <c r="E56" s="163"/>
      <c r="F56" s="163"/>
      <c r="G56" s="163">
        <f>'将来負担比率（分子）の構造'!J$52</f>
        <v>4726</v>
      </c>
      <c r="H56" s="163"/>
      <c r="I56" s="163"/>
      <c r="J56" s="163">
        <f>'将来負担比率（分子）の構造'!K$52</f>
        <v>4616</v>
      </c>
      <c r="K56" s="163"/>
      <c r="L56" s="163"/>
      <c r="M56" s="163">
        <f>'将来負担比率（分子）の構造'!L$52</f>
        <v>4303</v>
      </c>
      <c r="N56" s="163"/>
      <c r="O56" s="163"/>
      <c r="P56" s="163">
        <f>'将来負担比率（分子）の構造'!M$52</f>
        <v>3947</v>
      </c>
    </row>
    <row r="57" spans="1:16" x14ac:dyDescent="0.15">
      <c r="A57" s="163" t="s">
        <v>42</v>
      </c>
      <c r="B57" s="163"/>
      <c r="C57" s="163"/>
      <c r="D57" s="163">
        <f>'将来負担比率（分子）の構造'!I$51</f>
        <v>23</v>
      </c>
      <c r="E57" s="163"/>
      <c r="F57" s="163"/>
      <c r="G57" s="163">
        <f>'将来負担比率（分子）の構造'!J$51</f>
        <v>24</v>
      </c>
      <c r="H57" s="163"/>
      <c r="I57" s="163"/>
      <c r="J57" s="163">
        <f>'将来負担比率（分子）の構造'!K$51</f>
        <v>22</v>
      </c>
      <c r="K57" s="163"/>
      <c r="L57" s="163"/>
      <c r="M57" s="163">
        <f>'将来負担比率（分子）の構造'!L$51</f>
        <v>19</v>
      </c>
      <c r="N57" s="163"/>
      <c r="O57" s="163"/>
      <c r="P57" s="163">
        <f>'将来負担比率（分子）の構造'!M$51</f>
        <v>17</v>
      </c>
    </row>
    <row r="58" spans="1:16" x14ac:dyDescent="0.15">
      <c r="A58" s="163" t="s">
        <v>41</v>
      </c>
      <c r="B58" s="163"/>
      <c r="C58" s="163"/>
      <c r="D58" s="163">
        <f>'将来負担比率（分子）の構造'!I$50</f>
        <v>3051</v>
      </c>
      <c r="E58" s="163"/>
      <c r="F58" s="163"/>
      <c r="G58" s="163">
        <f>'将来負担比率（分子）の構造'!J$50</f>
        <v>3247</v>
      </c>
      <c r="H58" s="163"/>
      <c r="I58" s="163"/>
      <c r="J58" s="163">
        <f>'将来負担比率（分子）の構造'!K$50</f>
        <v>2970</v>
      </c>
      <c r="K58" s="163"/>
      <c r="L58" s="163"/>
      <c r="M58" s="163">
        <f>'将来負担比率（分子）の構造'!L$50</f>
        <v>3224</v>
      </c>
      <c r="N58" s="163"/>
      <c r="O58" s="163"/>
      <c r="P58" s="163">
        <f>'将来負担比率（分子）の構造'!M$50</f>
        <v>3210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295</v>
      </c>
      <c r="C62" s="163"/>
      <c r="D62" s="163"/>
      <c r="E62" s="163">
        <f>'将来負担比率（分子）の構造'!J$45</f>
        <v>124</v>
      </c>
      <c r="F62" s="163"/>
      <c r="G62" s="163"/>
      <c r="H62" s="163">
        <f>'将来負担比率（分子）の構造'!K$45</f>
        <v>197</v>
      </c>
      <c r="I62" s="163"/>
      <c r="J62" s="163"/>
      <c r="K62" s="163">
        <f>'将来負担比率（分子）の構造'!L$45</f>
        <v>158</v>
      </c>
      <c r="L62" s="163"/>
      <c r="M62" s="163"/>
      <c r="N62" s="163">
        <f>'将来負担比率（分子）の構造'!M$45</f>
        <v>249</v>
      </c>
      <c r="O62" s="163"/>
      <c r="P62" s="163"/>
    </row>
    <row r="63" spans="1:16" x14ac:dyDescent="0.15">
      <c r="A63" s="163" t="s">
        <v>34</v>
      </c>
      <c r="B63" s="163">
        <f>'将来負担比率（分子）の構造'!I$44</f>
        <v>51</v>
      </c>
      <c r="C63" s="163"/>
      <c r="D63" s="163"/>
      <c r="E63" s="163">
        <f>'将来負担比率（分子）の構造'!J$44</f>
        <v>44</v>
      </c>
      <c r="F63" s="163"/>
      <c r="G63" s="163"/>
      <c r="H63" s="163">
        <f>'将来負担比率（分子）の構造'!K$44</f>
        <v>38</v>
      </c>
      <c r="I63" s="163"/>
      <c r="J63" s="163"/>
      <c r="K63" s="163">
        <f>'将来負担比率（分子）の構造'!L$44</f>
        <v>32</v>
      </c>
      <c r="L63" s="163"/>
      <c r="M63" s="163"/>
      <c r="N63" s="163">
        <f>'将来負担比率（分子）の構造'!M$44</f>
        <v>28</v>
      </c>
      <c r="O63" s="163"/>
      <c r="P63" s="163"/>
    </row>
    <row r="64" spans="1:16" x14ac:dyDescent="0.15">
      <c r="A64" s="163" t="s">
        <v>33</v>
      </c>
      <c r="B64" s="163">
        <f>'将来負担比率（分子）の構造'!I$43</f>
        <v>1753</v>
      </c>
      <c r="C64" s="163"/>
      <c r="D64" s="163"/>
      <c r="E64" s="163">
        <f>'将来負担比率（分子）の構造'!J$43</f>
        <v>1689</v>
      </c>
      <c r="F64" s="163"/>
      <c r="G64" s="163"/>
      <c r="H64" s="163">
        <f>'将来負担比率（分子）の構造'!K$43</f>
        <v>1549</v>
      </c>
      <c r="I64" s="163"/>
      <c r="J64" s="163"/>
      <c r="K64" s="163">
        <f>'将来負担比率（分子）の構造'!L$43</f>
        <v>1394</v>
      </c>
      <c r="L64" s="163"/>
      <c r="M64" s="163"/>
      <c r="N64" s="163">
        <f>'将来負担比率（分子）の構造'!M$43</f>
        <v>1233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6310</v>
      </c>
      <c r="C66" s="163"/>
      <c r="D66" s="163"/>
      <c r="E66" s="163">
        <f>'将来負担比率（分子）の構造'!J$41</f>
        <v>6528</v>
      </c>
      <c r="F66" s="163"/>
      <c r="G66" s="163"/>
      <c r="H66" s="163">
        <f>'将来負担比率（分子）の構造'!K$41</f>
        <v>6917</v>
      </c>
      <c r="I66" s="163"/>
      <c r="J66" s="163"/>
      <c r="K66" s="163">
        <f>'将来負担比率（分子）の構造'!L$41</f>
        <v>6495</v>
      </c>
      <c r="L66" s="163"/>
      <c r="M66" s="163"/>
      <c r="N66" s="163">
        <f>'将来負担比率（分子）の構造'!M$41</f>
        <v>6405</v>
      </c>
      <c r="O66" s="163"/>
      <c r="P66" s="163"/>
    </row>
    <row r="67" spans="1:16" x14ac:dyDescent="0.15">
      <c r="A67" s="163" t="s">
        <v>71</v>
      </c>
      <c r="B67" s="163" t="e">
        <f>NA()</f>
        <v>#N/A</v>
      </c>
      <c r="C67" s="163">
        <f>IF(ISNUMBER('将来負担比率（分子）の構造'!I$53), IF('将来負担比率（分子）の構造'!I$53 &lt; 0, 0, '将来負担比率（分子）の構造'!I$53), NA())</f>
        <v>509</v>
      </c>
      <c r="D67" s="163" t="e">
        <f>NA()</f>
        <v>#N/A</v>
      </c>
      <c r="E67" s="163" t="e">
        <f>NA()</f>
        <v>#N/A</v>
      </c>
      <c r="F67" s="163">
        <f>IF(ISNUMBER('将来負担比率（分子）の構造'!J$53), IF('将来負担比率（分子）の構造'!J$53 &lt; 0, 0, '将来負担比率（分子）の構造'!J$53), NA())</f>
        <v>388</v>
      </c>
      <c r="G67" s="163" t="e">
        <f>NA()</f>
        <v>#N/A</v>
      </c>
      <c r="H67" s="163" t="e">
        <f>NA()</f>
        <v>#N/A</v>
      </c>
      <c r="I67" s="163">
        <f>IF(ISNUMBER('将来負担比率（分子）の構造'!K$53), IF('将来負担比率（分子）の構造'!K$53 &lt; 0, 0, '将来負担比率（分子）の構造'!K$53), NA())</f>
        <v>1093</v>
      </c>
      <c r="J67" s="163" t="e">
        <f>NA()</f>
        <v>#N/A</v>
      </c>
      <c r="K67" s="163" t="e">
        <f>NA()</f>
        <v>#N/A</v>
      </c>
      <c r="L67" s="163">
        <f>IF(ISNUMBER('将来負担比率（分子）の構造'!L$53), IF('将来負担比率（分子）の構造'!L$53 &lt; 0, 0, '将来負担比率（分子）の構造'!L$53), NA())</f>
        <v>532</v>
      </c>
      <c r="M67" s="163" t="e">
        <f>NA()</f>
        <v>#N/A</v>
      </c>
      <c r="N67" s="163" t="e">
        <f>NA()</f>
        <v>#N/A</v>
      </c>
      <c r="O67" s="163">
        <f>IF(ISNUMBER('将来負担比率（分子）の構造'!M$53), IF('将来負担比率（分子）の構造'!M$53 &lt; 0, 0, '将来負担比率（分子）の構造'!M$53), NA())</f>
        <v>741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593</v>
      </c>
      <c r="C72" s="167">
        <f>基金残高に係る経年分析!G55</f>
        <v>593</v>
      </c>
      <c r="D72" s="167">
        <f>基金残高に係る経年分析!H55</f>
        <v>593</v>
      </c>
    </row>
    <row r="73" spans="1:16" x14ac:dyDescent="0.15">
      <c r="A73" s="166" t="s">
        <v>74</v>
      </c>
      <c r="B73" s="167">
        <f>基金残高に係る経年分析!F56</f>
        <v>702</v>
      </c>
      <c r="C73" s="167">
        <f>基金残高に係る経年分析!G56</f>
        <v>983</v>
      </c>
      <c r="D73" s="167">
        <f>基金残高に係る経年分析!H56</f>
        <v>967</v>
      </c>
    </row>
    <row r="74" spans="1:16" x14ac:dyDescent="0.15">
      <c r="A74" s="166" t="s">
        <v>75</v>
      </c>
      <c r="B74" s="167">
        <f>基金残高に係る経年分析!F57</f>
        <v>1517</v>
      </c>
      <c r="C74" s="167">
        <f>基金残高に係る経年分析!G57</f>
        <v>1479</v>
      </c>
      <c r="D74" s="167">
        <f>基金残高に係る経年分析!H57</f>
        <v>1464</v>
      </c>
    </row>
  </sheetData>
  <sheetProtection algorithmName="SHA-512" hashValue="9WKUNf2ztbuDrOd29/azIZTbngUFhAh1meECJHo/cJr7uLGdoQwvRQIsYUoTEyUPCJXvHiPv+VS5t03bhgAViw==" saltValue="Pb/vZHNz35yVB0FCeG7p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335826</v>
      </c>
      <c r="S5" s="613"/>
      <c r="T5" s="613"/>
      <c r="U5" s="613"/>
      <c r="V5" s="613"/>
      <c r="W5" s="613"/>
      <c r="X5" s="613"/>
      <c r="Y5" s="614"/>
      <c r="Z5" s="615">
        <v>7.1</v>
      </c>
      <c r="AA5" s="615"/>
      <c r="AB5" s="615"/>
      <c r="AC5" s="615"/>
      <c r="AD5" s="616">
        <v>335826</v>
      </c>
      <c r="AE5" s="616"/>
      <c r="AF5" s="616"/>
      <c r="AG5" s="616"/>
      <c r="AH5" s="616"/>
      <c r="AI5" s="616"/>
      <c r="AJ5" s="616"/>
      <c r="AK5" s="616"/>
      <c r="AL5" s="617">
        <v>12.3</v>
      </c>
      <c r="AM5" s="618"/>
      <c r="AN5" s="618"/>
      <c r="AO5" s="619"/>
      <c r="AP5" s="609" t="s">
        <v>216</v>
      </c>
      <c r="AQ5" s="610"/>
      <c r="AR5" s="610"/>
      <c r="AS5" s="610"/>
      <c r="AT5" s="610"/>
      <c r="AU5" s="610"/>
      <c r="AV5" s="610"/>
      <c r="AW5" s="610"/>
      <c r="AX5" s="610"/>
      <c r="AY5" s="610"/>
      <c r="AZ5" s="610"/>
      <c r="BA5" s="610"/>
      <c r="BB5" s="610"/>
      <c r="BC5" s="610"/>
      <c r="BD5" s="610"/>
      <c r="BE5" s="610"/>
      <c r="BF5" s="611"/>
      <c r="BG5" s="623">
        <v>335826</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83128</v>
      </c>
      <c r="S6" s="624"/>
      <c r="T6" s="624"/>
      <c r="U6" s="624"/>
      <c r="V6" s="624"/>
      <c r="W6" s="624"/>
      <c r="X6" s="624"/>
      <c r="Y6" s="625"/>
      <c r="Z6" s="626">
        <v>1.7</v>
      </c>
      <c r="AA6" s="626"/>
      <c r="AB6" s="626"/>
      <c r="AC6" s="626"/>
      <c r="AD6" s="627">
        <v>83128</v>
      </c>
      <c r="AE6" s="627"/>
      <c r="AF6" s="627"/>
      <c r="AG6" s="627"/>
      <c r="AH6" s="627"/>
      <c r="AI6" s="627"/>
      <c r="AJ6" s="627"/>
      <c r="AK6" s="627"/>
      <c r="AL6" s="628">
        <v>3</v>
      </c>
      <c r="AM6" s="629"/>
      <c r="AN6" s="629"/>
      <c r="AO6" s="630"/>
      <c r="AP6" s="620" t="s">
        <v>221</v>
      </c>
      <c r="AQ6" s="621"/>
      <c r="AR6" s="621"/>
      <c r="AS6" s="621"/>
      <c r="AT6" s="621"/>
      <c r="AU6" s="621"/>
      <c r="AV6" s="621"/>
      <c r="AW6" s="621"/>
      <c r="AX6" s="621"/>
      <c r="AY6" s="621"/>
      <c r="AZ6" s="621"/>
      <c r="BA6" s="621"/>
      <c r="BB6" s="621"/>
      <c r="BC6" s="621"/>
      <c r="BD6" s="621"/>
      <c r="BE6" s="621"/>
      <c r="BF6" s="622"/>
      <c r="BG6" s="623">
        <v>335826</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60060</v>
      </c>
      <c r="CS6" s="624"/>
      <c r="CT6" s="624"/>
      <c r="CU6" s="624"/>
      <c r="CV6" s="624"/>
      <c r="CW6" s="624"/>
      <c r="CX6" s="624"/>
      <c r="CY6" s="625"/>
      <c r="CZ6" s="617">
        <v>1.3</v>
      </c>
      <c r="DA6" s="618"/>
      <c r="DB6" s="618"/>
      <c r="DC6" s="634"/>
      <c r="DD6" s="632" t="s">
        <v>122</v>
      </c>
      <c r="DE6" s="624"/>
      <c r="DF6" s="624"/>
      <c r="DG6" s="624"/>
      <c r="DH6" s="624"/>
      <c r="DI6" s="624"/>
      <c r="DJ6" s="624"/>
      <c r="DK6" s="624"/>
      <c r="DL6" s="624"/>
      <c r="DM6" s="624"/>
      <c r="DN6" s="624"/>
      <c r="DO6" s="624"/>
      <c r="DP6" s="625"/>
      <c r="DQ6" s="632">
        <v>60060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316</v>
      </c>
      <c r="S7" s="624"/>
      <c r="T7" s="624"/>
      <c r="U7" s="624"/>
      <c r="V7" s="624"/>
      <c r="W7" s="624"/>
      <c r="X7" s="624"/>
      <c r="Y7" s="625"/>
      <c r="Z7" s="626">
        <v>0</v>
      </c>
      <c r="AA7" s="626"/>
      <c r="AB7" s="626"/>
      <c r="AC7" s="626"/>
      <c r="AD7" s="627">
        <v>316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133056</v>
      </c>
      <c r="BH7" s="624"/>
      <c r="BI7" s="624"/>
      <c r="BJ7" s="624"/>
      <c r="BK7" s="624"/>
      <c r="BL7" s="624"/>
      <c r="BM7" s="624"/>
      <c r="BN7" s="625"/>
      <c r="BO7" s="626">
        <v>39.6</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907701</v>
      </c>
      <c r="CS7" s="624"/>
      <c r="CT7" s="624"/>
      <c r="CU7" s="624"/>
      <c r="CV7" s="624"/>
      <c r="CW7" s="624"/>
      <c r="CX7" s="624"/>
      <c r="CY7" s="625"/>
      <c r="CZ7" s="626">
        <v>19.5</v>
      </c>
      <c r="DA7" s="626"/>
      <c r="DB7" s="626"/>
      <c r="DC7" s="626"/>
      <c r="DD7" s="632">
        <v>143413</v>
      </c>
      <c r="DE7" s="624"/>
      <c r="DF7" s="624"/>
      <c r="DG7" s="624"/>
      <c r="DH7" s="624"/>
      <c r="DI7" s="624"/>
      <c r="DJ7" s="624"/>
      <c r="DK7" s="624"/>
      <c r="DL7" s="624"/>
      <c r="DM7" s="624"/>
      <c r="DN7" s="624"/>
      <c r="DO7" s="624"/>
      <c r="DP7" s="625"/>
      <c r="DQ7" s="632">
        <v>604971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2496</v>
      </c>
      <c r="S8" s="624"/>
      <c r="T8" s="624"/>
      <c r="U8" s="624"/>
      <c r="V8" s="624"/>
      <c r="W8" s="624"/>
      <c r="X8" s="624"/>
      <c r="Y8" s="625"/>
      <c r="Z8" s="626">
        <v>0.1</v>
      </c>
      <c r="AA8" s="626"/>
      <c r="AB8" s="626"/>
      <c r="AC8" s="626"/>
      <c r="AD8" s="627">
        <v>2496</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4672</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757105</v>
      </c>
      <c r="CS8" s="624"/>
      <c r="CT8" s="624"/>
      <c r="CU8" s="624"/>
      <c r="CV8" s="624"/>
      <c r="CW8" s="624"/>
      <c r="CX8" s="624"/>
      <c r="CY8" s="625"/>
      <c r="CZ8" s="626">
        <v>16.3</v>
      </c>
      <c r="DA8" s="626"/>
      <c r="DB8" s="626"/>
      <c r="DC8" s="626"/>
      <c r="DD8" s="632" t="s">
        <v>122</v>
      </c>
      <c r="DE8" s="624"/>
      <c r="DF8" s="624"/>
      <c r="DG8" s="624"/>
      <c r="DH8" s="624"/>
      <c r="DI8" s="624"/>
      <c r="DJ8" s="624"/>
      <c r="DK8" s="624"/>
      <c r="DL8" s="624"/>
      <c r="DM8" s="624"/>
      <c r="DN8" s="624"/>
      <c r="DO8" s="624"/>
      <c r="DP8" s="625"/>
      <c r="DQ8" s="632">
        <v>502475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3030</v>
      </c>
      <c r="S9" s="624"/>
      <c r="T9" s="624"/>
      <c r="U9" s="624"/>
      <c r="V9" s="624"/>
      <c r="W9" s="624"/>
      <c r="X9" s="624"/>
      <c r="Y9" s="625"/>
      <c r="Z9" s="626">
        <v>0.1</v>
      </c>
      <c r="AA9" s="626"/>
      <c r="AB9" s="626"/>
      <c r="AC9" s="626"/>
      <c r="AD9" s="627">
        <v>3030</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107515</v>
      </c>
      <c r="BH9" s="624"/>
      <c r="BI9" s="624"/>
      <c r="BJ9" s="624"/>
      <c r="BK9" s="624"/>
      <c r="BL9" s="624"/>
      <c r="BM9" s="624"/>
      <c r="BN9" s="625"/>
      <c r="BO9" s="626">
        <v>32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742591</v>
      </c>
      <c r="CS9" s="624"/>
      <c r="CT9" s="624"/>
      <c r="CU9" s="624"/>
      <c r="CV9" s="624"/>
      <c r="CW9" s="624"/>
      <c r="CX9" s="624"/>
      <c r="CY9" s="625"/>
      <c r="CZ9" s="626">
        <v>16</v>
      </c>
      <c r="DA9" s="626"/>
      <c r="DB9" s="626"/>
      <c r="DC9" s="626"/>
      <c r="DD9" s="632">
        <v>14077</v>
      </c>
      <c r="DE9" s="624"/>
      <c r="DF9" s="624"/>
      <c r="DG9" s="624"/>
      <c r="DH9" s="624"/>
      <c r="DI9" s="624"/>
      <c r="DJ9" s="624"/>
      <c r="DK9" s="624"/>
      <c r="DL9" s="624"/>
      <c r="DM9" s="624"/>
      <c r="DN9" s="624"/>
      <c r="DO9" s="624"/>
      <c r="DP9" s="625"/>
      <c r="DQ9" s="632">
        <v>722122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10451</v>
      </c>
      <c r="BH10" s="624"/>
      <c r="BI10" s="624"/>
      <c r="BJ10" s="624"/>
      <c r="BK10" s="624"/>
      <c r="BL10" s="624"/>
      <c r="BM10" s="624"/>
      <c r="BN10" s="625"/>
      <c r="BO10" s="626">
        <v>3.1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88792</v>
      </c>
      <c r="S11" s="624"/>
      <c r="T11" s="624"/>
      <c r="U11" s="624"/>
      <c r="V11" s="624"/>
      <c r="W11" s="624"/>
      <c r="X11" s="624"/>
      <c r="Y11" s="625"/>
      <c r="Z11" s="628">
        <v>1.9</v>
      </c>
      <c r="AA11" s="629"/>
      <c r="AB11" s="629"/>
      <c r="AC11" s="635"/>
      <c r="AD11" s="632">
        <v>88792</v>
      </c>
      <c r="AE11" s="624"/>
      <c r="AF11" s="624"/>
      <c r="AG11" s="624"/>
      <c r="AH11" s="624"/>
      <c r="AI11" s="624"/>
      <c r="AJ11" s="624"/>
      <c r="AK11" s="625"/>
      <c r="AL11" s="628">
        <v>3.3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10418</v>
      </c>
      <c r="BH11" s="624"/>
      <c r="BI11" s="624"/>
      <c r="BJ11" s="624"/>
      <c r="BK11" s="624"/>
      <c r="BL11" s="624"/>
      <c r="BM11" s="624"/>
      <c r="BN11" s="625"/>
      <c r="BO11" s="626">
        <v>3.1</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436087</v>
      </c>
      <c r="CS11" s="624"/>
      <c r="CT11" s="624"/>
      <c r="CU11" s="624"/>
      <c r="CV11" s="624"/>
      <c r="CW11" s="624"/>
      <c r="CX11" s="624"/>
      <c r="CY11" s="625"/>
      <c r="CZ11" s="626">
        <v>9.4</v>
      </c>
      <c r="DA11" s="626"/>
      <c r="DB11" s="626"/>
      <c r="DC11" s="626"/>
      <c r="DD11" s="632" t="s">
        <v>122</v>
      </c>
      <c r="DE11" s="624"/>
      <c r="DF11" s="624"/>
      <c r="DG11" s="624"/>
      <c r="DH11" s="624"/>
      <c r="DI11" s="624"/>
      <c r="DJ11" s="624"/>
      <c r="DK11" s="624"/>
      <c r="DL11" s="624"/>
      <c r="DM11" s="624"/>
      <c r="DN11" s="624"/>
      <c r="DO11" s="624"/>
      <c r="DP11" s="625"/>
      <c r="DQ11" s="632">
        <v>218575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169304</v>
      </c>
      <c r="BH12" s="624"/>
      <c r="BI12" s="624"/>
      <c r="BJ12" s="624"/>
      <c r="BK12" s="624"/>
      <c r="BL12" s="624"/>
      <c r="BM12" s="624"/>
      <c r="BN12" s="625"/>
      <c r="BO12" s="626">
        <v>50.4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55068</v>
      </c>
      <c r="CS12" s="624"/>
      <c r="CT12" s="624"/>
      <c r="CU12" s="624"/>
      <c r="CV12" s="624"/>
      <c r="CW12" s="624"/>
      <c r="CX12" s="624"/>
      <c r="CY12" s="625"/>
      <c r="CZ12" s="626">
        <v>1.2</v>
      </c>
      <c r="DA12" s="626"/>
      <c r="DB12" s="626"/>
      <c r="DC12" s="626"/>
      <c r="DD12" s="632">
        <v>703</v>
      </c>
      <c r="DE12" s="624"/>
      <c r="DF12" s="624"/>
      <c r="DG12" s="624"/>
      <c r="DH12" s="624"/>
      <c r="DI12" s="624"/>
      <c r="DJ12" s="624"/>
      <c r="DK12" s="624"/>
      <c r="DL12" s="624"/>
      <c r="DM12" s="624"/>
      <c r="DN12" s="624"/>
      <c r="DO12" s="624"/>
      <c r="DP12" s="625"/>
      <c r="DQ12" s="632">
        <v>32258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163480</v>
      </c>
      <c r="BH13" s="624"/>
      <c r="BI13" s="624"/>
      <c r="BJ13" s="624"/>
      <c r="BK13" s="624"/>
      <c r="BL13" s="624"/>
      <c r="BM13" s="624"/>
      <c r="BN13" s="625"/>
      <c r="BO13" s="626">
        <v>48.7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237934</v>
      </c>
      <c r="CS13" s="624"/>
      <c r="CT13" s="624"/>
      <c r="CU13" s="624"/>
      <c r="CV13" s="624"/>
      <c r="CW13" s="624"/>
      <c r="CX13" s="624"/>
      <c r="CY13" s="625"/>
      <c r="CZ13" s="626">
        <v>5.0999999999999996</v>
      </c>
      <c r="DA13" s="626"/>
      <c r="DB13" s="626"/>
      <c r="DC13" s="626"/>
      <c r="DD13" s="632">
        <v>165268</v>
      </c>
      <c r="DE13" s="624"/>
      <c r="DF13" s="624"/>
      <c r="DG13" s="624"/>
      <c r="DH13" s="624"/>
      <c r="DI13" s="624"/>
      <c r="DJ13" s="624"/>
      <c r="DK13" s="624"/>
      <c r="DL13" s="624"/>
      <c r="DM13" s="624"/>
      <c r="DN13" s="624"/>
      <c r="DO13" s="624"/>
      <c r="DP13" s="625"/>
      <c r="DQ13" s="632">
        <v>76003</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17096</v>
      </c>
      <c r="BH14" s="624"/>
      <c r="BI14" s="624"/>
      <c r="BJ14" s="624"/>
      <c r="BK14" s="624"/>
      <c r="BL14" s="624"/>
      <c r="BM14" s="624"/>
      <c r="BN14" s="625"/>
      <c r="BO14" s="626">
        <v>5.0999999999999996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124855</v>
      </c>
      <c r="CS14" s="624"/>
      <c r="CT14" s="624"/>
      <c r="CU14" s="624"/>
      <c r="CV14" s="624"/>
      <c r="CW14" s="624"/>
      <c r="CX14" s="624"/>
      <c r="CY14" s="625"/>
      <c r="CZ14" s="626">
        <v>2.7</v>
      </c>
      <c r="DA14" s="626"/>
      <c r="DB14" s="626"/>
      <c r="DC14" s="626"/>
      <c r="DD14" s="632">
        <v>1327</v>
      </c>
      <c r="DE14" s="624"/>
      <c r="DF14" s="624"/>
      <c r="DG14" s="624"/>
      <c r="DH14" s="624"/>
      <c r="DI14" s="624"/>
      <c r="DJ14" s="624"/>
      <c r="DK14" s="624"/>
      <c r="DL14" s="624"/>
      <c r="DM14" s="624"/>
      <c r="DN14" s="624"/>
      <c r="DO14" s="624"/>
      <c r="DP14" s="625"/>
      <c r="DQ14" s="632">
        <v>123024</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2133</v>
      </c>
      <c r="S15" s="624"/>
      <c r="T15" s="624"/>
      <c r="U15" s="624"/>
      <c r="V15" s="624"/>
      <c r="W15" s="624"/>
      <c r="X15" s="624"/>
      <c r="Y15" s="625"/>
      <c r="Z15" s="626">
        <v>0</v>
      </c>
      <c r="AA15" s="626"/>
      <c r="AB15" s="626"/>
      <c r="AC15" s="626"/>
      <c r="AD15" s="627">
        <v>2133</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16370</v>
      </c>
      <c r="BH15" s="624"/>
      <c r="BI15" s="624"/>
      <c r="BJ15" s="624"/>
      <c r="BK15" s="624"/>
      <c r="BL15" s="624"/>
      <c r="BM15" s="624"/>
      <c r="BN15" s="625"/>
      <c r="BO15" s="626">
        <v>4.9000000000000004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683879</v>
      </c>
      <c r="CS15" s="624"/>
      <c r="CT15" s="624"/>
      <c r="CU15" s="624"/>
      <c r="CV15" s="624"/>
      <c r="CW15" s="624"/>
      <c r="CX15" s="624"/>
      <c r="CY15" s="625"/>
      <c r="CZ15" s="626">
        <v>14.7</v>
      </c>
      <c r="DA15" s="626"/>
      <c r="DB15" s="626"/>
      <c r="DC15" s="626"/>
      <c r="DD15" s="632">
        <v>419149</v>
      </c>
      <c r="DE15" s="624"/>
      <c r="DF15" s="624"/>
      <c r="DG15" s="624"/>
      <c r="DH15" s="624"/>
      <c r="DI15" s="624"/>
      <c r="DJ15" s="624"/>
      <c r="DK15" s="624"/>
      <c r="DL15" s="624"/>
      <c r="DM15" s="624"/>
      <c r="DN15" s="624"/>
      <c r="DO15" s="624"/>
      <c r="DP15" s="625"/>
      <c r="DQ15" s="632">
        <v>253943</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5668</v>
      </c>
      <c r="S16" s="624"/>
      <c r="T16" s="624"/>
      <c r="U16" s="624"/>
      <c r="V16" s="624"/>
      <c r="W16" s="624"/>
      <c r="X16" s="624"/>
      <c r="Y16" s="625"/>
      <c r="Z16" s="626">
        <v>0.1</v>
      </c>
      <c r="AA16" s="626"/>
      <c r="AB16" s="626"/>
      <c r="AC16" s="626"/>
      <c r="AD16" s="627">
        <v>5668</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18477</v>
      </c>
      <c r="CS16" s="624"/>
      <c r="CT16" s="624"/>
      <c r="CU16" s="624"/>
      <c r="CV16" s="624"/>
      <c r="CW16" s="624"/>
      <c r="CX16" s="624"/>
      <c r="CY16" s="625"/>
      <c r="CZ16" s="626">
        <v>0.4</v>
      </c>
      <c r="DA16" s="626"/>
      <c r="DB16" s="626"/>
      <c r="DC16" s="626"/>
      <c r="DD16" s="632" t="s">
        <v>122</v>
      </c>
      <c r="DE16" s="624"/>
      <c r="DF16" s="624"/>
      <c r="DG16" s="624"/>
      <c r="DH16" s="624"/>
      <c r="DI16" s="624"/>
      <c r="DJ16" s="624"/>
      <c r="DK16" s="624"/>
      <c r="DL16" s="624"/>
      <c r="DM16" s="624"/>
      <c r="DN16" s="624"/>
      <c r="DO16" s="624"/>
      <c r="DP16" s="625"/>
      <c r="DQ16" s="632">
        <v>9141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12132</v>
      </c>
      <c r="S17" s="624"/>
      <c r="T17" s="624"/>
      <c r="U17" s="624"/>
      <c r="V17" s="624"/>
      <c r="W17" s="624"/>
      <c r="X17" s="624"/>
      <c r="Y17" s="625"/>
      <c r="Z17" s="626">
        <v>0.3</v>
      </c>
      <c r="AA17" s="626"/>
      <c r="AB17" s="626"/>
      <c r="AC17" s="626"/>
      <c r="AD17" s="627">
        <v>12132</v>
      </c>
      <c r="AE17" s="627"/>
      <c r="AF17" s="627"/>
      <c r="AG17" s="627"/>
      <c r="AH17" s="627"/>
      <c r="AI17" s="627"/>
      <c r="AJ17" s="627"/>
      <c r="AK17" s="627"/>
      <c r="AL17" s="628">
        <v>0.4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625713</v>
      </c>
      <c r="CS17" s="624"/>
      <c r="CT17" s="624"/>
      <c r="CU17" s="624"/>
      <c r="CV17" s="624"/>
      <c r="CW17" s="624"/>
      <c r="CX17" s="624"/>
      <c r="CY17" s="625"/>
      <c r="CZ17" s="626">
        <v>13.5</v>
      </c>
      <c r="DA17" s="626"/>
      <c r="DB17" s="626"/>
      <c r="DC17" s="626"/>
      <c r="DD17" s="632" t="s">
        <v>122</v>
      </c>
      <c r="DE17" s="624"/>
      <c r="DF17" s="624"/>
      <c r="DG17" s="624"/>
      <c r="DH17" s="624"/>
      <c r="DI17" s="624"/>
      <c r="DJ17" s="624"/>
      <c r="DK17" s="624"/>
      <c r="DL17" s="624"/>
      <c r="DM17" s="624"/>
      <c r="DN17" s="624"/>
      <c r="DO17" s="624"/>
      <c r="DP17" s="625"/>
      <c r="DQ17" s="632">
        <v>588210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715</v>
      </c>
      <c r="S18" s="624"/>
      <c r="T18" s="624"/>
      <c r="U18" s="624"/>
      <c r="V18" s="624"/>
      <c r="W18" s="624"/>
      <c r="X18" s="624"/>
      <c r="Y18" s="625"/>
      <c r="Z18" s="626">
        <v>0</v>
      </c>
      <c r="AA18" s="626"/>
      <c r="AB18" s="626"/>
      <c r="AC18" s="626"/>
      <c r="AD18" s="627">
        <v>715</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11243</v>
      </c>
      <c r="S19" s="624"/>
      <c r="T19" s="624"/>
      <c r="U19" s="624"/>
      <c r="V19" s="624"/>
      <c r="W19" s="624"/>
      <c r="X19" s="624"/>
      <c r="Y19" s="625"/>
      <c r="Z19" s="626">
        <v>0.2</v>
      </c>
      <c r="AA19" s="626"/>
      <c r="AB19" s="626"/>
      <c r="AC19" s="626"/>
      <c r="AD19" s="627">
        <v>11243</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174</v>
      </c>
      <c r="S20" s="624"/>
      <c r="T20" s="624"/>
      <c r="U20" s="624"/>
      <c r="V20" s="624"/>
      <c r="W20" s="624"/>
      <c r="X20" s="624"/>
      <c r="Y20" s="625"/>
      <c r="Z20" s="626">
        <v>0</v>
      </c>
      <c r="AA20" s="626"/>
      <c r="AB20" s="626"/>
      <c r="AC20" s="626"/>
      <c r="AD20" s="627">
        <v>174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4649470</v>
      </c>
      <c r="CS20" s="624"/>
      <c r="CT20" s="624"/>
      <c r="CU20" s="624"/>
      <c r="CV20" s="624"/>
      <c r="CW20" s="624"/>
      <c r="CX20" s="624"/>
      <c r="CY20" s="625"/>
      <c r="CZ20" s="626">
        <v>100</v>
      </c>
      <c r="DA20" s="626"/>
      <c r="DB20" s="626"/>
      <c r="DC20" s="626"/>
      <c r="DD20" s="632">
        <v>743937</v>
      </c>
      <c r="DE20" s="624"/>
      <c r="DF20" s="624"/>
      <c r="DG20" s="624"/>
      <c r="DH20" s="624"/>
      <c r="DI20" s="624"/>
      <c r="DJ20" s="624"/>
      <c r="DK20" s="624"/>
      <c r="DL20" s="624"/>
      <c r="DM20" s="624"/>
      <c r="DN20" s="624"/>
      <c r="DO20" s="624"/>
      <c r="DP20" s="625"/>
      <c r="DQ20" s="632">
        <v>3190782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2562447</v>
      </c>
      <c r="S21" s="624"/>
      <c r="T21" s="624"/>
      <c r="U21" s="624"/>
      <c r="V21" s="624"/>
      <c r="W21" s="624"/>
      <c r="X21" s="624"/>
      <c r="Y21" s="625"/>
      <c r="Z21" s="626">
        <v>53.8</v>
      </c>
      <c r="AA21" s="626"/>
      <c r="AB21" s="626"/>
      <c r="AC21" s="626"/>
      <c r="AD21" s="627">
        <v>2192485</v>
      </c>
      <c r="AE21" s="627"/>
      <c r="AF21" s="627"/>
      <c r="AG21" s="627"/>
      <c r="AH21" s="627"/>
      <c r="AI21" s="627"/>
      <c r="AJ21" s="627"/>
      <c r="AK21" s="627"/>
      <c r="AL21" s="628">
        <v>80.3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2192485</v>
      </c>
      <c r="S22" s="624"/>
      <c r="T22" s="624"/>
      <c r="U22" s="624"/>
      <c r="V22" s="624"/>
      <c r="W22" s="624"/>
      <c r="X22" s="624"/>
      <c r="Y22" s="625"/>
      <c r="Z22" s="626">
        <v>46</v>
      </c>
      <c r="AA22" s="626"/>
      <c r="AB22" s="626"/>
      <c r="AC22" s="626"/>
      <c r="AD22" s="627">
        <v>2192485</v>
      </c>
      <c r="AE22" s="627"/>
      <c r="AF22" s="627"/>
      <c r="AG22" s="627"/>
      <c r="AH22" s="627"/>
      <c r="AI22" s="627"/>
      <c r="AJ22" s="627"/>
      <c r="AK22" s="627"/>
      <c r="AL22" s="628">
        <v>80.3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369962</v>
      </c>
      <c r="S23" s="624"/>
      <c r="T23" s="624"/>
      <c r="U23" s="624"/>
      <c r="V23" s="624"/>
      <c r="W23" s="624"/>
      <c r="X23" s="624"/>
      <c r="Y23" s="625"/>
      <c r="Z23" s="626">
        <v>7.8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1619834</v>
      </c>
      <c r="CS24" s="613"/>
      <c r="CT24" s="613"/>
      <c r="CU24" s="613"/>
      <c r="CV24" s="613"/>
      <c r="CW24" s="613"/>
      <c r="CX24" s="613"/>
      <c r="CY24" s="614"/>
      <c r="CZ24" s="617">
        <v>34.799999999999997</v>
      </c>
      <c r="DA24" s="618"/>
      <c r="DB24" s="618"/>
      <c r="DC24" s="634"/>
      <c r="DD24" s="657">
        <v>1400733</v>
      </c>
      <c r="DE24" s="613"/>
      <c r="DF24" s="613"/>
      <c r="DG24" s="613"/>
      <c r="DH24" s="613"/>
      <c r="DI24" s="613"/>
      <c r="DJ24" s="613"/>
      <c r="DK24" s="614"/>
      <c r="DL24" s="657">
        <v>1201044</v>
      </c>
      <c r="DM24" s="613"/>
      <c r="DN24" s="613"/>
      <c r="DO24" s="613"/>
      <c r="DP24" s="613"/>
      <c r="DQ24" s="613"/>
      <c r="DR24" s="613"/>
      <c r="DS24" s="613"/>
      <c r="DT24" s="613"/>
      <c r="DU24" s="613"/>
      <c r="DV24" s="614"/>
      <c r="DW24" s="617">
        <v>44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3095968</v>
      </c>
      <c r="S25" s="624"/>
      <c r="T25" s="624"/>
      <c r="U25" s="624"/>
      <c r="V25" s="624"/>
      <c r="W25" s="624"/>
      <c r="X25" s="624"/>
      <c r="Y25" s="625"/>
      <c r="Z25" s="626">
        <v>65</v>
      </c>
      <c r="AA25" s="626"/>
      <c r="AB25" s="626"/>
      <c r="AC25" s="626"/>
      <c r="AD25" s="627">
        <v>2726006</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791913</v>
      </c>
      <c r="CS25" s="653"/>
      <c r="CT25" s="653"/>
      <c r="CU25" s="653"/>
      <c r="CV25" s="653"/>
      <c r="CW25" s="653"/>
      <c r="CX25" s="653"/>
      <c r="CY25" s="654"/>
      <c r="CZ25" s="628">
        <v>17</v>
      </c>
      <c r="DA25" s="655"/>
      <c r="DB25" s="655"/>
      <c r="DC25" s="658"/>
      <c r="DD25" s="632">
        <v>747312</v>
      </c>
      <c r="DE25" s="653"/>
      <c r="DF25" s="653"/>
      <c r="DG25" s="653"/>
      <c r="DH25" s="653"/>
      <c r="DI25" s="653"/>
      <c r="DJ25" s="653"/>
      <c r="DK25" s="654"/>
      <c r="DL25" s="632">
        <v>548748</v>
      </c>
      <c r="DM25" s="653"/>
      <c r="DN25" s="653"/>
      <c r="DO25" s="653"/>
      <c r="DP25" s="653"/>
      <c r="DQ25" s="653"/>
      <c r="DR25" s="653"/>
      <c r="DS25" s="653"/>
      <c r="DT25" s="653"/>
      <c r="DU25" s="653"/>
      <c r="DV25" s="654"/>
      <c r="DW25" s="628">
        <v>20.100000000000001</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447822</v>
      </c>
      <c r="CS26" s="624"/>
      <c r="CT26" s="624"/>
      <c r="CU26" s="624"/>
      <c r="CV26" s="624"/>
      <c r="CW26" s="624"/>
      <c r="CX26" s="624"/>
      <c r="CY26" s="625"/>
      <c r="CZ26" s="628">
        <v>9.6</v>
      </c>
      <c r="DA26" s="655"/>
      <c r="DB26" s="655"/>
      <c r="DC26" s="658"/>
      <c r="DD26" s="632">
        <v>427570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12625</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335826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202208</v>
      </c>
      <c r="CS27" s="653"/>
      <c r="CT27" s="653"/>
      <c r="CU27" s="653"/>
      <c r="CV27" s="653"/>
      <c r="CW27" s="653"/>
      <c r="CX27" s="653"/>
      <c r="CY27" s="654"/>
      <c r="CZ27" s="628">
        <v>4.3</v>
      </c>
      <c r="DA27" s="655"/>
      <c r="DB27" s="655"/>
      <c r="DC27" s="658"/>
      <c r="DD27" s="632">
        <v>65211</v>
      </c>
      <c r="DE27" s="653"/>
      <c r="DF27" s="653"/>
      <c r="DG27" s="653"/>
      <c r="DH27" s="653"/>
      <c r="DI27" s="653"/>
      <c r="DJ27" s="653"/>
      <c r="DK27" s="654"/>
      <c r="DL27" s="632">
        <v>64086</v>
      </c>
      <c r="DM27" s="653"/>
      <c r="DN27" s="653"/>
      <c r="DO27" s="653"/>
      <c r="DP27" s="653"/>
      <c r="DQ27" s="653"/>
      <c r="DR27" s="653"/>
      <c r="DS27" s="653"/>
      <c r="DT27" s="653"/>
      <c r="DU27" s="653"/>
      <c r="DV27" s="654"/>
      <c r="DW27" s="628">
        <v>2.2999999999999998</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46996</v>
      </c>
      <c r="S28" s="624"/>
      <c r="T28" s="624"/>
      <c r="U28" s="624"/>
      <c r="V28" s="624"/>
      <c r="W28" s="624"/>
      <c r="X28" s="624"/>
      <c r="Y28" s="625"/>
      <c r="Z28" s="626">
        <v>1</v>
      </c>
      <c r="AA28" s="626"/>
      <c r="AB28" s="626"/>
      <c r="AC28" s="626"/>
      <c r="AD28" s="627">
        <v>1402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625713</v>
      </c>
      <c r="CS28" s="624"/>
      <c r="CT28" s="624"/>
      <c r="CU28" s="624"/>
      <c r="CV28" s="624"/>
      <c r="CW28" s="624"/>
      <c r="CX28" s="624"/>
      <c r="CY28" s="625"/>
      <c r="CZ28" s="628">
        <v>13.5</v>
      </c>
      <c r="DA28" s="655"/>
      <c r="DB28" s="655"/>
      <c r="DC28" s="658"/>
      <c r="DD28" s="632">
        <v>588210</v>
      </c>
      <c r="DE28" s="624"/>
      <c r="DF28" s="624"/>
      <c r="DG28" s="624"/>
      <c r="DH28" s="624"/>
      <c r="DI28" s="624"/>
      <c r="DJ28" s="624"/>
      <c r="DK28" s="625"/>
      <c r="DL28" s="632">
        <v>588210</v>
      </c>
      <c r="DM28" s="624"/>
      <c r="DN28" s="624"/>
      <c r="DO28" s="624"/>
      <c r="DP28" s="624"/>
      <c r="DQ28" s="624"/>
      <c r="DR28" s="624"/>
      <c r="DS28" s="624"/>
      <c r="DT28" s="624"/>
      <c r="DU28" s="624"/>
      <c r="DV28" s="625"/>
      <c r="DW28" s="628">
        <v>21.5</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1938</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625713</v>
      </c>
      <c r="CS29" s="653"/>
      <c r="CT29" s="653"/>
      <c r="CU29" s="653"/>
      <c r="CV29" s="653"/>
      <c r="CW29" s="653"/>
      <c r="CX29" s="653"/>
      <c r="CY29" s="654"/>
      <c r="CZ29" s="628">
        <v>13.5</v>
      </c>
      <c r="DA29" s="655"/>
      <c r="DB29" s="655"/>
      <c r="DC29" s="658"/>
      <c r="DD29" s="632">
        <v>588210</v>
      </c>
      <c r="DE29" s="653"/>
      <c r="DF29" s="653"/>
      <c r="DG29" s="653"/>
      <c r="DH29" s="653"/>
      <c r="DI29" s="653"/>
      <c r="DJ29" s="653"/>
      <c r="DK29" s="654"/>
      <c r="DL29" s="632">
        <v>588210</v>
      </c>
      <c r="DM29" s="653"/>
      <c r="DN29" s="653"/>
      <c r="DO29" s="653"/>
      <c r="DP29" s="653"/>
      <c r="DQ29" s="653"/>
      <c r="DR29" s="653"/>
      <c r="DS29" s="653"/>
      <c r="DT29" s="653"/>
      <c r="DU29" s="653"/>
      <c r="DV29" s="654"/>
      <c r="DW29" s="628">
        <v>21.5</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462466</v>
      </c>
      <c r="S30" s="624"/>
      <c r="T30" s="624"/>
      <c r="U30" s="624"/>
      <c r="V30" s="624"/>
      <c r="W30" s="624"/>
      <c r="X30" s="624"/>
      <c r="Y30" s="625"/>
      <c r="Z30" s="626">
        <v>9.6999999999999993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603224</v>
      </c>
      <c r="CS30" s="624"/>
      <c r="CT30" s="624"/>
      <c r="CU30" s="624"/>
      <c r="CV30" s="624"/>
      <c r="CW30" s="624"/>
      <c r="CX30" s="624"/>
      <c r="CY30" s="625"/>
      <c r="CZ30" s="628">
        <v>13</v>
      </c>
      <c r="DA30" s="655"/>
      <c r="DB30" s="655"/>
      <c r="DC30" s="658"/>
      <c r="DD30" s="632">
        <v>576541</v>
      </c>
      <c r="DE30" s="624"/>
      <c r="DF30" s="624"/>
      <c r="DG30" s="624"/>
      <c r="DH30" s="624"/>
      <c r="DI30" s="624"/>
      <c r="DJ30" s="624"/>
      <c r="DK30" s="625"/>
      <c r="DL30" s="632">
        <v>576541</v>
      </c>
      <c r="DM30" s="624"/>
      <c r="DN30" s="624"/>
      <c r="DO30" s="624"/>
      <c r="DP30" s="624"/>
      <c r="DQ30" s="624"/>
      <c r="DR30" s="624"/>
      <c r="DS30" s="624"/>
      <c r="DT30" s="624"/>
      <c r="DU30" s="624"/>
      <c r="DV30" s="625"/>
      <c r="DW30" s="628">
        <v>21.1</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99.3</v>
      </c>
      <c r="BH31" s="667"/>
      <c r="BI31" s="667"/>
      <c r="BJ31" s="667"/>
      <c r="BK31" s="667"/>
      <c r="BL31" s="667"/>
      <c r="BM31" s="618">
        <v>97.4</v>
      </c>
      <c r="BN31" s="667"/>
      <c r="BO31" s="667"/>
      <c r="BP31" s="667"/>
      <c r="BQ31" s="668"/>
      <c r="BR31" s="670">
        <v>99.4</v>
      </c>
      <c r="BS31" s="667"/>
      <c r="BT31" s="667"/>
      <c r="BU31" s="667"/>
      <c r="BV31" s="667"/>
      <c r="BW31" s="667"/>
      <c r="BX31" s="618">
        <v>97.5</v>
      </c>
      <c r="BY31" s="667"/>
      <c r="BZ31" s="667"/>
      <c r="CA31" s="667"/>
      <c r="CB31" s="668"/>
      <c r="CD31" s="663"/>
      <c r="CE31" s="664"/>
      <c r="CF31" s="620" t="s">
        <v>300</v>
      </c>
      <c r="CG31" s="621"/>
      <c r="CH31" s="621"/>
      <c r="CI31" s="621"/>
      <c r="CJ31" s="621"/>
      <c r="CK31" s="621"/>
      <c r="CL31" s="621"/>
      <c r="CM31" s="621"/>
      <c r="CN31" s="621"/>
      <c r="CO31" s="621"/>
      <c r="CP31" s="621"/>
      <c r="CQ31" s="622"/>
      <c r="CR31" s="623">
        <v>22489</v>
      </c>
      <c r="CS31" s="653"/>
      <c r="CT31" s="653"/>
      <c r="CU31" s="653"/>
      <c r="CV31" s="653"/>
      <c r="CW31" s="653"/>
      <c r="CX31" s="653"/>
      <c r="CY31" s="654"/>
      <c r="CZ31" s="628">
        <v>0.5</v>
      </c>
      <c r="DA31" s="655"/>
      <c r="DB31" s="655"/>
      <c r="DC31" s="658"/>
      <c r="DD31" s="632">
        <v>11669</v>
      </c>
      <c r="DE31" s="653"/>
      <c r="DF31" s="653"/>
      <c r="DG31" s="653"/>
      <c r="DH31" s="653"/>
      <c r="DI31" s="653"/>
      <c r="DJ31" s="653"/>
      <c r="DK31" s="654"/>
      <c r="DL31" s="632">
        <v>11669</v>
      </c>
      <c r="DM31" s="653"/>
      <c r="DN31" s="653"/>
      <c r="DO31" s="653"/>
      <c r="DP31" s="653"/>
      <c r="DQ31" s="653"/>
      <c r="DR31" s="653"/>
      <c r="DS31" s="653"/>
      <c r="DT31" s="653"/>
      <c r="DU31" s="653"/>
      <c r="DV31" s="654"/>
      <c r="DW31" s="628">
        <v>0.4</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331849</v>
      </c>
      <c r="S32" s="624"/>
      <c r="T32" s="624"/>
      <c r="U32" s="624"/>
      <c r="V32" s="624"/>
      <c r="W32" s="624"/>
      <c r="X32" s="624"/>
      <c r="Y32" s="625"/>
      <c r="Z32" s="626">
        <v>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99.4</v>
      </c>
      <c r="BH32" s="653"/>
      <c r="BI32" s="653"/>
      <c r="BJ32" s="653"/>
      <c r="BK32" s="653"/>
      <c r="BL32" s="653"/>
      <c r="BM32" s="629">
        <v>97.1</v>
      </c>
      <c r="BN32" s="653"/>
      <c r="BO32" s="653"/>
      <c r="BP32" s="653"/>
      <c r="BQ32" s="669"/>
      <c r="BR32" s="680">
        <v>99.3</v>
      </c>
      <c r="BS32" s="653"/>
      <c r="BT32" s="653"/>
      <c r="BU32" s="653"/>
      <c r="BV32" s="653"/>
      <c r="BW32" s="653"/>
      <c r="BX32" s="629">
        <v>97.1</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3688</v>
      </c>
      <c r="S33" s="624"/>
      <c r="T33" s="624"/>
      <c r="U33" s="624"/>
      <c r="V33" s="624"/>
      <c r="W33" s="624"/>
      <c r="X33" s="624"/>
      <c r="Y33" s="625"/>
      <c r="Z33" s="626">
        <v>0.1</v>
      </c>
      <c r="AA33" s="626"/>
      <c r="AB33" s="626"/>
      <c r="AC33" s="626"/>
      <c r="AD33" s="627">
        <v>2505</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99.3</v>
      </c>
      <c r="BH33" s="682"/>
      <c r="BI33" s="682"/>
      <c r="BJ33" s="682"/>
      <c r="BK33" s="682"/>
      <c r="BL33" s="682"/>
      <c r="BM33" s="683">
        <v>97.6</v>
      </c>
      <c r="BN33" s="682"/>
      <c r="BO33" s="682"/>
      <c r="BP33" s="682"/>
      <c r="BQ33" s="684"/>
      <c r="BR33" s="681">
        <v>99.4</v>
      </c>
      <c r="BS33" s="682"/>
      <c r="BT33" s="682"/>
      <c r="BU33" s="682"/>
      <c r="BV33" s="682"/>
      <c r="BW33" s="682"/>
      <c r="BX33" s="683">
        <v>97.8</v>
      </c>
      <c r="BY33" s="682"/>
      <c r="BZ33" s="682"/>
      <c r="CA33" s="682"/>
      <c r="CB33" s="684"/>
      <c r="CD33" s="620" t="s">
        <v>307</v>
      </c>
      <c r="CE33" s="621"/>
      <c r="CF33" s="621"/>
      <c r="CG33" s="621"/>
      <c r="CH33" s="621"/>
      <c r="CI33" s="621"/>
      <c r="CJ33" s="621"/>
      <c r="CK33" s="621"/>
      <c r="CL33" s="621"/>
      <c r="CM33" s="621"/>
      <c r="CN33" s="621"/>
      <c r="CO33" s="621"/>
      <c r="CP33" s="621"/>
      <c r="CQ33" s="622"/>
      <c r="CR33" s="623">
        <v>2267222</v>
      </c>
      <c r="CS33" s="653"/>
      <c r="CT33" s="653"/>
      <c r="CU33" s="653"/>
      <c r="CV33" s="653"/>
      <c r="CW33" s="653"/>
      <c r="CX33" s="653"/>
      <c r="CY33" s="654"/>
      <c r="CZ33" s="628">
        <v>48.8</v>
      </c>
      <c r="DA33" s="655"/>
      <c r="DB33" s="655"/>
      <c r="DC33" s="658"/>
      <c r="DD33" s="632">
        <v>1708106</v>
      </c>
      <c r="DE33" s="653"/>
      <c r="DF33" s="653"/>
      <c r="DG33" s="653"/>
      <c r="DH33" s="653"/>
      <c r="DI33" s="653"/>
      <c r="DJ33" s="653"/>
      <c r="DK33" s="654"/>
      <c r="DL33" s="632">
        <v>1316225</v>
      </c>
      <c r="DM33" s="653"/>
      <c r="DN33" s="653"/>
      <c r="DO33" s="653"/>
      <c r="DP33" s="653"/>
      <c r="DQ33" s="653"/>
      <c r="DR33" s="653"/>
      <c r="DS33" s="653"/>
      <c r="DT33" s="653"/>
      <c r="DU33" s="653"/>
      <c r="DV33" s="654"/>
      <c r="DW33" s="628">
        <v>48.2</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28353</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743571</v>
      </c>
      <c r="CS34" s="624"/>
      <c r="CT34" s="624"/>
      <c r="CU34" s="624"/>
      <c r="CV34" s="624"/>
      <c r="CW34" s="624"/>
      <c r="CX34" s="624"/>
      <c r="CY34" s="625"/>
      <c r="CZ34" s="628">
        <v>16</v>
      </c>
      <c r="DA34" s="655"/>
      <c r="DB34" s="655"/>
      <c r="DC34" s="658"/>
      <c r="DD34" s="632">
        <v>499040</v>
      </c>
      <c r="DE34" s="624"/>
      <c r="DF34" s="624"/>
      <c r="DG34" s="624"/>
      <c r="DH34" s="624"/>
      <c r="DI34" s="624"/>
      <c r="DJ34" s="624"/>
      <c r="DK34" s="625"/>
      <c r="DL34" s="632">
        <v>348115</v>
      </c>
      <c r="DM34" s="624"/>
      <c r="DN34" s="624"/>
      <c r="DO34" s="624"/>
      <c r="DP34" s="624"/>
      <c r="DQ34" s="624"/>
      <c r="DR34" s="624"/>
      <c r="DS34" s="624"/>
      <c r="DT34" s="624"/>
      <c r="DU34" s="624"/>
      <c r="DV34" s="625"/>
      <c r="DW34" s="628">
        <v>12.7</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90835</v>
      </c>
      <c r="S35" s="624"/>
      <c r="T35" s="624"/>
      <c r="U35" s="624"/>
      <c r="V35" s="624"/>
      <c r="W35" s="624"/>
      <c r="X35" s="624"/>
      <c r="Y35" s="625"/>
      <c r="Z35" s="626">
        <v>1.9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17547</v>
      </c>
      <c r="CS35" s="653"/>
      <c r="CT35" s="653"/>
      <c r="CU35" s="653"/>
      <c r="CV35" s="653"/>
      <c r="CW35" s="653"/>
      <c r="CX35" s="653"/>
      <c r="CY35" s="654"/>
      <c r="CZ35" s="628">
        <v>0.4</v>
      </c>
      <c r="DA35" s="655"/>
      <c r="DB35" s="655"/>
      <c r="DC35" s="658"/>
      <c r="DD35" s="632">
        <v>11716</v>
      </c>
      <c r="DE35" s="653"/>
      <c r="DF35" s="653"/>
      <c r="DG35" s="653"/>
      <c r="DH35" s="653"/>
      <c r="DI35" s="653"/>
      <c r="DJ35" s="653"/>
      <c r="DK35" s="654"/>
      <c r="DL35" s="632">
        <v>1213</v>
      </c>
      <c r="DM35" s="653"/>
      <c r="DN35" s="653"/>
      <c r="DO35" s="653"/>
      <c r="DP35" s="653"/>
      <c r="DQ35" s="653"/>
      <c r="DR35" s="653"/>
      <c r="DS35" s="653"/>
      <c r="DT35" s="653"/>
      <c r="DU35" s="653"/>
      <c r="DV35" s="654"/>
      <c r="DW35" s="628">
        <v>0</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84764</v>
      </c>
      <c r="S36" s="624"/>
      <c r="T36" s="624"/>
      <c r="U36" s="624"/>
      <c r="V36" s="624"/>
      <c r="W36" s="624"/>
      <c r="X36" s="624"/>
      <c r="Y36" s="625"/>
      <c r="Z36" s="626">
        <v>1.8</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768177</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8867</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992340</v>
      </c>
      <c r="CS36" s="624"/>
      <c r="CT36" s="624"/>
      <c r="CU36" s="624"/>
      <c r="CV36" s="624"/>
      <c r="CW36" s="624"/>
      <c r="CX36" s="624"/>
      <c r="CY36" s="625"/>
      <c r="CZ36" s="628">
        <v>21.3</v>
      </c>
      <c r="DA36" s="655"/>
      <c r="DB36" s="655"/>
      <c r="DC36" s="658"/>
      <c r="DD36" s="632">
        <v>762082</v>
      </c>
      <c r="DE36" s="624"/>
      <c r="DF36" s="624"/>
      <c r="DG36" s="624"/>
      <c r="DH36" s="624"/>
      <c r="DI36" s="624"/>
      <c r="DJ36" s="624"/>
      <c r="DK36" s="625"/>
      <c r="DL36" s="632">
        <v>638921</v>
      </c>
      <c r="DM36" s="624"/>
      <c r="DN36" s="624"/>
      <c r="DO36" s="624"/>
      <c r="DP36" s="624"/>
      <c r="DQ36" s="624"/>
      <c r="DR36" s="624"/>
      <c r="DS36" s="624"/>
      <c r="DT36" s="624"/>
      <c r="DU36" s="624"/>
      <c r="DV36" s="625"/>
      <c r="DW36" s="628">
        <v>23.4</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90418</v>
      </c>
      <c r="S37" s="624"/>
      <c r="T37" s="624"/>
      <c r="U37" s="624"/>
      <c r="V37" s="624"/>
      <c r="W37" s="624"/>
      <c r="X37" s="624"/>
      <c r="Y37" s="625"/>
      <c r="Z37" s="626">
        <v>1.9</v>
      </c>
      <c r="AA37" s="626"/>
      <c r="AB37" s="626"/>
      <c r="AC37" s="626"/>
      <c r="AD37" s="627">
        <v>566</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448281</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2633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235193</v>
      </c>
      <c r="CS37" s="653"/>
      <c r="CT37" s="653"/>
      <c r="CU37" s="653"/>
      <c r="CV37" s="653"/>
      <c r="CW37" s="653"/>
      <c r="CX37" s="653"/>
      <c r="CY37" s="654"/>
      <c r="CZ37" s="628">
        <v>5.0999999999999996</v>
      </c>
      <c r="DA37" s="655"/>
      <c r="DB37" s="655"/>
      <c r="DC37" s="658"/>
      <c r="DD37" s="632">
        <v>235193</v>
      </c>
      <c r="DE37" s="653"/>
      <c r="DF37" s="653"/>
      <c r="DG37" s="653"/>
      <c r="DH37" s="653"/>
      <c r="DI37" s="653"/>
      <c r="DJ37" s="653"/>
      <c r="DK37" s="654"/>
      <c r="DL37" s="632">
        <v>235137</v>
      </c>
      <c r="DM37" s="653"/>
      <c r="DN37" s="653"/>
      <c r="DO37" s="653"/>
      <c r="DP37" s="653"/>
      <c r="DQ37" s="653"/>
      <c r="DR37" s="653"/>
      <c r="DS37" s="653"/>
      <c r="DT37" s="653"/>
      <c r="DU37" s="653"/>
      <c r="DV37" s="654"/>
      <c r="DW37" s="628">
        <v>8.6</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513100</v>
      </c>
      <c r="S38" s="624"/>
      <c r="T38" s="624"/>
      <c r="U38" s="624"/>
      <c r="V38" s="624"/>
      <c r="W38" s="624"/>
      <c r="X38" s="624"/>
      <c r="Y38" s="625"/>
      <c r="Z38" s="626">
        <v>10.8</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79294</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463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240602</v>
      </c>
      <c r="CS38" s="624"/>
      <c r="CT38" s="624"/>
      <c r="CU38" s="624"/>
      <c r="CV38" s="624"/>
      <c r="CW38" s="624"/>
      <c r="CX38" s="624"/>
      <c r="CY38" s="625"/>
      <c r="CZ38" s="628">
        <v>5.2</v>
      </c>
      <c r="DA38" s="655"/>
      <c r="DB38" s="655"/>
      <c r="DC38" s="658"/>
      <c r="DD38" s="632">
        <v>202157</v>
      </c>
      <c r="DE38" s="624"/>
      <c r="DF38" s="624"/>
      <c r="DG38" s="624"/>
      <c r="DH38" s="624"/>
      <c r="DI38" s="624"/>
      <c r="DJ38" s="624"/>
      <c r="DK38" s="625"/>
      <c r="DL38" s="632">
        <v>193579</v>
      </c>
      <c r="DM38" s="624"/>
      <c r="DN38" s="624"/>
      <c r="DO38" s="624"/>
      <c r="DP38" s="624"/>
      <c r="DQ38" s="624"/>
      <c r="DR38" s="624"/>
      <c r="DS38" s="624"/>
      <c r="DT38" s="624"/>
      <c r="DU38" s="624"/>
      <c r="DV38" s="625"/>
      <c r="DW38" s="628">
        <v>7.1</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634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57997</v>
      </c>
      <c r="CS39" s="653"/>
      <c r="CT39" s="653"/>
      <c r="CU39" s="653"/>
      <c r="CV39" s="653"/>
      <c r="CW39" s="653"/>
      <c r="CX39" s="653"/>
      <c r="CY39" s="654"/>
      <c r="CZ39" s="628">
        <v>1.2</v>
      </c>
      <c r="DA39" s="655"/>
      <c r="DB39" s="655"/>
      <c r="DC39" s="658"/>
      <c r="DD39" s="632">
        <v>57997</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92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215165</v>
      </c>
      <c r="CS40" s="624"/>
      <c r="CT40" s="624"/>
      <c r="CU40" s="624"/>
      <c r="CV40" s="624"/>
      <c r="CW40" s="624"/>
      <c r="CX40" s="624"/>
      <c r="CY40" s="625"/>
      <c r="CZ40" s="628">
        <v>4.5999999999999996</v>
      </c>
      <c r="DA40" s="655"/>
      <c r="DB40" s="655"/>
      <c r="DC40" s="658"/>
      <c r="DD40" s="632">
        <v>175114</v>
      </c>
      <c r="DE40" s="624"/>
      <c r="DF40" s="624"/>
      <c r="DG40" s="624"/>
      <c r="DH40" s="624"/>
      <c r="DI40" s="624"/>
      <c r="DJ40" s="624"/>
      <c r="DK40" s="625"/>
      <c r="DL40" s="632">
        <v>134397</v>
      </c>
      <c r="DM40" s="624"/>
      <c r="DN40" s="624"/>
      <c r="DO40" s="624"/>
      <c r="DP40" s="624"/>
      <c r="DQ40" s="624"/>
      <c r="DR40" s="624"/>
      <c r="DS40" s="624"/>
      <c r="DT40" s="624"/>
      <c r="DU40" s="624"/>
      <c r="DV40" s="625"/>
      <c r="DW40" s="628">
        <v>4.9000000000000004</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4763000</v>
      </c>
      <c r="S41" s="699"/>
      <c r="T41" s="699"/>
      <c r="U41" s="699"/>
      <c r="V41" s="699"/>
      <c r="W41" s="699"/>
      <c r="X41" s="699"/>
      <c r="Y41" s="700"/>
      <c r="Z41" s="701">
        <v>100</v>
      </c>
      <c r="AA41" s="701"/>
      <c r="AB41" s="701"/>
      <c r="AC41" s="701"/>
      <c r="AD41" s="702">
        <v>2730479</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38060</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v>4</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202542</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480</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762414</v>
      </c>
      <c r="CS42" s="653"/>
      <c r="CT42" s="653"/>
      <c r="CU42" s="653"/>
      <c r="CV42" s="653"/>
      <c r="CW42" s="653"/>
      <c r="CX42" s="653"/>
      <c r="CY42" s="654"/>
      <c r="CZ42" s="628">
        <v>16.399999999999999</v>
      </c>
      <c r="DA42" s="655"/>
      <c r="DB42" s="655"/>
      <c r="DC42" s="658"/>
      <c r="DD42" s="632">
        <v>81943</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21506</v>
      </c>
      <c r="CS43" s="653"/>
      <c r="CT43" s="653"/>
      <c r="CU43" s="653"/>
      <c r="CV43" s="653"/>
      <c r="CW43" s="653"/>
      <c r="CX43" s="653"/>
      <c r="CY43" s="654"/>
      <c r="CZ43" s="628">
        <v>0.5</v>
      </c>
      <c r="DA43" s="655"/>
      <c r="DB43" s="655"/>
      <c r="DC43" s="658"/>
      <c r="DD43" s="632">
        <v>21506</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743937</v>
      </c>
      <c r="CS44" s="624"/>
      <c r="CT44" s="624"/>
      <c r="CU44" s="624"/>
      <c r="CV44" s="624"/>
      <c r="CW44" s="624"/>
      <c r="CX44" s="624"/>
      <c r="CY44" s="625"/>
      <c r="CZ44" s="628">
        <v>16</v>
      </c>
      <c r="DA44" s="629"/>
      <c r="DB44" s="629"/>
      <c r="DC44" s="635"/>
      <c r="DD44" s="632">
        <v>72802</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582498</v>
      </c>
      <c r="CS45" s="653"/>
      <c r="CT45" s="653"/>
      <c r="CU45" s="653"/>
      <c r="CV45" s="653"/>
      <c r="CW45" s="653"/>
      <c r="CX45" s="653"/>
      <c r="CY45" s="654"/>
      <c r="CZ45" s="628">
        <v>12.5</v>
      </c>
      <c r="DA45" s="655"/>
      <c r="DB45" s="655"/>
      <c r="DC45" s="658"/>
      <c r="DD45" s="632">
        <v>31753</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160824</v>
      </c>
      <c r="CS46" s="624"/>
      <c r="CT46" s="624"/>
      <c r="CU46" s="624"/>
      <c r="CV46" s="624"/>
      <c r="CW46" s="624"/>
      <c r="CX46" s="624"/>
      <c r="CY46" s="625"/>
      <c r="CZ46" s="628">
        <v>3.5</v>
      </c>
      <c r="DA46" s="629"/>
      <c r="DB46" s="629"/>
      <c r="DC46" s="635"/>
      <c r="DD46" s="632">
        <v>41034</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18477</v>
      </c>
      <c r="CS47" s="653"/>
      <c r="CT47" s="653"/>
      <c r="CU47" s="653"/>
      <c r="CV47" s="653"/>
      <c r="CW47" s="653"/>
      <c r="CX47" s="653"/>
      <c r="CY47" s="654"/>
      <c r="CZ47" s="628">
        <v>0.4</v>
      </c>
      <c r="DA47" s="655"/>
      <c r="DB47" s="655"/>
      <c r="DC47" s="658"/>
      <c r="DD47" s="632">
        <v>9141</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4649470</v>
      </c>
      <c r="CS49" s="682"/>
      <c r="CT49" s="682"/>
      <c r="CU49" s="682"/>
      <c r="CV49" s="682"/>
      <c r="CW49" s="682"/>
      <c r="CX49" s="682"/>
      <c r="CY49" s="711"/>
      <c r="CZ49" s="703">
        <v>100</v>
      </c>
      <c r="DA49" s="712"/>
      <c r="DB49" s="712"/>
      <c r="DC49" s="713"/>
      <c r="DD49" s="714">
        <v>3190782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zS6knBJrZ3G4XzuyC8xs/Zm69GlZTSbnWbxcQZ4ANeafFf26v3W6xUxWaA9lG4+hzTShojYRPQ7oGyGlIoV5fQ==" saltValue="mF90lg/NdMZb8LKTzY51i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4763</v>
      </c>
      <c r="R7" s="753"/>
      <c r="S7" s="753"/>
      <c r="T7" s="753"/>
      <c r="U7" s="753"/>
      <c r="V7" s="753">
        <v>4547</v>
      </c>
      <c r="W7" s="753"/>
      <c r="X7" s="753"/>
      <c r="Y7" s="753"/>
      <c r="Z7" s="753"/>
      <c r="AA7" s="753">
        <v>114</v>
      </c>
      <c r="AB7" s="753"/>
      <c r="AC7" s="753"/>
      <c r="AD7" s="753"/>
      <c r="AE7" s="754"/>
      <c r="AF7" s="755">
        <v>82</v>
      </c>
      <c r="AG7" s="756"/>
      <c r="AH7" s="756"/>
      <c r="AI7" s="756"/>
      <c r="AJ7" s="757"/>
      <c r="AK7" s="758">
        <v>91</v>
      </c>
      <c r="AL7" s="759"/>
      <c r="AM7" s="759"/>
      <c r="AN7" s="759"/>
      <c r="AO7" s="759"/>
      <c r="AP7" s="759">
        <v>6405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4</v>
      </c>
      <c r="R8" s="784"/>
      <c r="S8" s="784"/>
      <c r="T8" s="784"/>
      <c r="U8" s="784"/>
      <c r="V8" s="784">
        <v>4</v>
      </c>
      <c r="W8" s="784"/>
      <c r="X8" s="784"/>
      <c r="Y8" s="784"/>
      <c r="Z8" s="784"/>
      <c r="AA8" s="784" t="s">
        <v>550</v>
      </c>
      <c r="AB8" s="784"/>
      <c r="AC8" s="784"/>
      <c r="AD8" s="784"/>
      <c r="AE8" s="785"/>
      <c r="AF8" s="786" t="s">
        <v>122</v>
      </c>
      <c r="AG8" s="787"/>
      <c r="AH8" s="787"/>
      <c r="AI8" s="787"/>
      <c r="AJ8" s="788"/>
      <c r="AK8" s="769">
        <v>2</v>
      </c>
      <c r="AL8" s="770"/>
      <c r="AM8" s="770"/>
      <c r="AN8" s="770"/>
      <c r="AO8" s="770"/>
      <c r="AP8" s="770" t="s">
        <v>550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4767</v>
      </c>
      <c r="R23" s="793"/>
      <c r="S23" s="793"/>
      <c r="T23" s="793"/>
      <c r="U23" s="793"/>
      <c r="V23" s="793">
        <v>4551</v>
      </c>
      <c r="W23" s="793"/>
      <c r="X23" s="793"/>
      <c r="Y23" s="793"/>
      <c r="Z23" s="793"/>
      <c r="AA23" s="793">
        <v>114</v>
      </c>
      <c r="AB23" s="793"/>
      <c r="AC23" s="793"/>
      <c r="AD23" s="793"/>
      <c r="AE23" s="794"/>
      <c r="AF23" s="795">
        <v>82</v>
      </c>
      <c r="AG23" s="793"/>
      <c r="AH23" s="793"/>
      <c r="AI23" s="793"/>
      <c r="AJ23" s="796"/>
      <c r="AK23" s="797"/>
      <c r="AL23" s="798"/>
      <c r="AM23" s="798"/>
      <c r="AN23" s="798"/>
      <c r="AO23" s="798"/>
      <c r="AP23" s="793">
        <v>6405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450</v>
      </c>
      <c r="R28" s="823"/>
      <c r="S28" s="823"/>
      <c r="T28" s="823"/>
      <c r="U28" s="823"/>
      <c r="V28" s="823">
        <v>441</v>
      </c>
      <c r="W28" s="823"/>
      <c r="X28" s="823"/>
      <c r="Y28" s="823"/>
      <c r="Z28" s="823"/>
      <c r="AA28" s="823">
        <v>9</v>
      </c>
      <c r="AB28" s="823"/>
      <c r="AC28" s="823"/>
      <c r="AD28" s="823"/>
      <c r="AE28" s="824"/>
      <c r="AF28" s="825">
        <v>9</v>
      </c>
      <c r="AG28" s="823"/>
      <c r="AH28" s="823"/>
      <c r="AI28" s="823"/>
      <c r="AJ28" s="826"/>
      <c r="AK28" s="827">
        <v>39</v>
      </c>
      <c r="AL28" s="828"/>
      <c r="AM28" s="828"/>
      <c r="AN28" s="828"/>
      <c r="AO28" s="828"/>
      <c r="AP28" s="828" t="s">
        <v>550</v>
      </c>
      <c r="AQ28" s="828"/>
      <c r="AR28" s="828"/>
      <c r="AS28" s="828"/>
      <c r="AT28" s="828"/>
      <c r="AU28" s="828" t="s">
        <v>550</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614</v>
      </c>
      <c r="R29" s="784"/>
      <c r="S29" s="784"/>
      <c r="T29" s="784"/>
      <c r="U29" s="784"/>
      <c r="V29" s="784">
        <v>597</v>
      </c>
      <c r="W29" s="784"/>
      <c r="X29" s="784"/>
      <c r="Y29" s="784"/>
      <c r="Z29" s="784"/>
      <c r="AA29" s="784">
        <v>17</v>
      </c>
      <c r="AB29" s="784"/>
      <c r="AC29" s="784"/>
      <c r="AD29" s="784"/>
      <c r="AE29" s="785"/>
      <c r="AF29" s="786">
        <v>17</v>
      </c>
      <c r="AG29" s="787"/>
      <c r="AH29" s="787"/>
      <c r="AI29" s="787"/>
      <c r="AJ29" s="788"/>
      <c r="AK29" s="834">
        <v>87</v>
      </c>
      <c r="AL29" s="830"/>
      <c r="AM29" s="830"/>
      <c r="AN29" s="830"/>
      <c r="AO29" s="830"/>
      <c r="AP29" s="830" t="s">
        <v>550</v>
      </c>
      <c r="AQ29" s="830"/>
      <c r="AR29" s="830"/>
      <c r="AS29" s="830"/>
      <c r="AT29" s="830"/>
      <c r="AU29" s="830" t="s">
        <v>550</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89</v>
      </c>
      <c r="R30" s="784"/>
      <c r="S30" s="784"/>
      <c r="T30" s="784"/>
      <c r="U30" s="784"/>
      <c r="V30" s="784">
        <v>89</v>
      </c>
      <c r="W30" s="784"/>
      <c r="X30" s="784"/>
      <c r="Y30" s="784"/>
      <c r="Z30" s="784"/>
      <c r="AA30" s="784">
        <v>0</v>
      </c>
      <c r="AB30" s="784"/>
      <c r="AC30" s="784"/>
      <c r="AD30" s="784"/>
      <c r="AE30" s="785"/>
      <c r="AF30" s="786">
        <v>0</v>
      </c>
      <c r="AG30" s="787"/>
      <c r="AH30" s="787"/>
      <c r="AI30" s="787"/>
      <c r="AJ30" s="788"/>
      <c r="AK30" s="834">
        <v>32</v>
      </c>
      <c r="AL30" s="830"/>
      <c r="AM30" s="830"/>
      <c r="AN30" s="830"/>
      <c r="AO30" s="830"/>
      <c r="AP30" s="830" t="s">
        <v>550</v>
      </c>
      <c r="AQ30" s="830"/>
      <c r="AR30" s="830"/>
      <c r="AS30" s="830"/>
      <c r="AT30" s="830"/>
      <c r="AU30" s="830" t="s">
        <v>550</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8</v>
      </c>
      <c r="R31" s="784"/>
      <c r="S31" s="784"/>
      <c r="T31" s="784"/>
      <c r="U31" s="784"/>
      <c r="V31" s="784">
        <v>8</v>
      </c>
      <c r="W31" s="784"/>
      <c r="X31" s="784"/>
      <c r="Y31" s="784"/>
      <c r="Z31" s="784"/>
      <c r="AA31" s="784">
        <v>0</v>
      </c>
      <c r="AB31" s="784"/>
      <c r="AC31" s="784"/>
      <c r="AD31" s="784"/>
      <c r="AE31" s="785"/>
      <c r="AF31" s="786">
        <v>0</v>
      </c>
      <c r="AG31" s="787"/>
      <c r="AH31" s="787"/>
      <c r="AI31" s="787"/>
      <c r="AJ31" s="788"/>
      <c r="AK31" s="834">
        <v>2</v>
      </c>
      <c r="AL31" s="830"/>
      <c r="AM31" s="830"/>
      <c r="AN31" s="830"/>
      <c r="AO31" s="830"/>
      <c r="AP31" s="830" t="s">
        <v>550</v>
      </c>
      <c r="AQ31" s="830"/>
      <c r="AR31" s="830"/>
      <c r="AS31" s="830"/>
      <c r="AT31" s="830"/>
      <c r="AU31" s="830" t="s">
        <v>550</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1554</v>
      </c>
      <c r="R32" s="784"/>
      <c r="S32" s="784"/>
      <c r="T32" s="784"/>
      <c r="U32" s="784"/>
      <c r="V32" s="784">
        <v>1720</v>
      </c>
      <c r="W32" s="784"/>
      <c r="X32" s="784"/>
      <c r="Y32" s="784"/>
      <c r="Z32" s="784"/>
      <c r="AA32" s="784">
        <v>-166</v>
      </c>
      <c r="AB32" s="784"/>
      <c r="AC32" s="784"/>
      <c r="AD32" s="784"/>
      <c r="AE32" s="785"/>
      <c r="AF32" s="786">
        <v>138</v>
      </c>
      <c r="AG32" s="787"/>
      <c r="AH32" s="787"/>
      <c r="AI32" s="787"/>
      <c r="AJ32" s="788"/>
      <c r="AK32" s="834">
        <v>80</v>
      </c>
      <c r="AL32" s="830"/>
      <c r="AM32" s="830"/>
      <c r="AN32" s="830"/>
      <c r="AO32" s="830"/>
      <c r="AP32" s="830">
        <v>1038</v>
      </c>
      <c r="AQ32" s="830"/>
      <c r="AR32" s="830"/>
      <c r="AS32" s="830"/>
      <c r="AT32" s="830"/>
      <c r="AU32" s="830">
        <v>641</v>
      </c>
      <c r="AV32" s="830"/>
      <c r="AW32" s="830"/>
      <c r="AX32" s="830"/>
      <c r="AY32" s="830"/>
      <c r="AZ32" s="831"/>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124</v>
      </c>
      <c r="R33" s="784"/>
      <c r="S33" s="784"/>
      <c r="T33" s="784"/>
      <c r="U33" s="784"/>
      <c r="V33" s="784">
        <v>109</v>
      </c>
      <c r="W33" s="784"/>
      <c r="X33" s="784"/>
      <c r="Y33" s="784"/>
      <c r="Z33" s="784"/>
      <c r="AA33" s="784">
        <v>15</v>
      </c>
      <c r="AB33" s="784"/>
      <c r="AC33" s="784"/>
      <c r="AD33" s="784"/>
      <c r="AE33" s="785"/>
      <c r="AF33" s="786">
        <v>43</v>
      </c>
      <c r="AG33" s="787"/>
      <c r="AH33" s="787"/>
      <c r="AI33" s="787"/>
      <c r="AJ33" s="788"/>
      <c r="AK33" s="834">
        <v>449</v>
      </c>
      <c r="AL33" s="830"/>
      <c r="AM33" s="830"/>
      <c r="AN33" s="830"/>
      <c r="AO33" s="830"/>
      <c r="AP33" s="830">
        <v>1058</v>
      </c>
      <c r="AQ33" s="830"/>
      <c r="AR33" s="830"/>
      <c r="AS33" s="830"/>
      <c r="AT33" s="830"/>
      <c r="AU33" s="830">
        <v>590</v>
      </c>
      <c r="AV33" s="830"/>
      <c r="AW33" s="830"/>
      <c r="AX33" s="830"/>
      <c r="AY33" s="830"/>
      <c r="AZ33" s="831"/>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208</v>
      </c>
      <c r="AG63" s="844"/>
      <c r="AH63" s="844"/>
      <c r="AI63" s="844"/>
      <c r="AJ63" s="845"/>
      <c r="AK63" s="846"/>
      <c r="AL63" s="841"/>
      <c r="AM63" s="841"/>
      <c r="AN63" s="841"/>
      <c r="AO63" s="841"/>
      <c r="AP63" s="844">
        <v>2096</v>
      </c>
      <c r="AQ63" s="844"/>
      <c r="AR63" s="844"/>
      <c r="AS63" s="844"/>
      <c r="AT63" s="844"/>
      <c r="AU63" s="844">
        <v>1231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551</v>
      </c>
      <c r="C68" s="870"/>
      <c r="D68" s="870"/>
      <c r="E68" s="870"/>
      <c r="F68" s="870"/>
      <c r="G68" s="870"/>
      <c r="H68" s="870"/>
      <c r="I68" s="870"/>
      <c r="J68" s="870"/>
      <c r="K68" s="870"/>
      <c r="L68" s="870"/>
      <c r="M68" s="870"/>
      <c r="N68" s="870"/>
      <c r="O68" s="870"/>
      <c r="P68" s="871"/>
      <c r="Q68" s="872">
        <v>896</v>
      </c>
      <c r="R68" s="866"/>
      <c r="S68" s="866"/>
      <c r="T68" s="866"/>
      <c r="U68" s="866"/>
      <c r="V68" s="866">
        <v>862</v>
      </c>
      <c r="W68" s="866"/>
      <c r="X68" s="866"/>
      <c r="Y68" s="866"/>
      <c r="Z68" s="866"/>
      <c r="AA68" s="866">
        <v>34</v>
      </c>
      <c r="AB68" s="866"/>
      <c r="AC68" s="866"/>
      <c r="AD68" s="866"/>
      <c r="AE68" s="866"/>
      <c r="AF68" s="866">
        <v>34</v>
      </c>
      <c r="AG68" s="866"/>
      <c r="AH68" s="866"/>
      <c r="AI68" s="866"/>
      <c r="AJ68" s="866"/>
      <c r="AK68" s="866" t="s">
        <v>489</v>
      </c>
      <c r="AL68" s="866"/>
      <c r="AM68" s="866"/>
      <c r="AN68" s="866"/>
      <c r="AO68" s="866"/>
      <c r="AP68" s="866" t="s">
        <v>489</v>
      </c>
      <c r="AQ68" s="866"/>
      <c r="AR68" s="866"/>
      <c r="AS68" s="866"/>
      <c r="AT68" s="866"/>
      <c r="AU68" s="866" t="s">
        <v>489</v>
      </c>
      <c r="AV68" s="866"/>
      <c r="AW68" s="866"/>
      <c r="AX68" s="866"/>
      <c r="AY68" s="866"/>
      <c r="AZ68" s="867" t="s">
        <v>556</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551</v>
      </c>
      <c r="C69" s="874"/>
      <c r="D69" s="874"/>
      <c r="E69" s="874"/>
      <c r="F69" s="874"/>
      <c r="G69" s="874"/>
      <c r="H69" s="874"/>
      <c r="I69" s="874"/>
      <c r="J69" s="874"/>
      <c r="K69" s="874"/>
      <c r="L69" s="874"/>
      <c r="M69" s="874"/>
      <c r="N69" s="874"/>
      <c r="O69" s="874"/>
      <c r="P69" s="875"/>
      <c r="Q69" s="876">
        <v>3</v>
      </c>
      <c r="R69" s="830"/>
      <c r="S69" s="830"/>
      <c r="T69" s="830"/>
      <c r="U69" s="830"/>
      <c r="V69" s="830">
        <v>3</v>
      </c>
      <c r="W69" s="830"/>
      <c r="X69" s="830"/>
      <c r="Y69" s="830"/>
      <c r="Z69" s="830"/>
      <c r="AA69" s="830">
        <v>0</v>
      </c>
      <c r="AB69" s="830"/>
      <c r="AC69" s="830"/>
      <c r="AD69" s="830"/>
      <c r="AE69" s="830"/>
      <c r="AF69" s="830">
        <v>0</v>
      </c>
      <c r="AG69" s="830"/>
      <c r="AH69" s="830"/>
      <c r="AI69" s="830"/>
      <c r="AJ69" s="830"/>
      <c r="AK69" s="830" t="s">
        <v>489</v>
      </c>
      <c r="AL69" s="830"/>
      <c r="AM69" s="830"/>
      <c r="AN69" s="830"/>
      <c r="AO69" s="830"/>
      <c r="AP69" s="830" t="s">
        <v>489</v>
      </c>
      <c r="AQ69" s="830"/>
      <c r="AR69" s="830"/>
      <c r="AS69" s="830"/>
      <c r="AT69" s="830"/>
      <c r="AU69" s="830" t="s">
        <v>489</v>
      </c>
      <c r="AV69" s="830"/>
      <c r="AW69" s="830"/>
      <c r="AX69" s="830"/>
      <c r="AY69" s="830"/>
      <c r="AZ69" s="832" t="s">
        <v>557</v>
      </c>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552</v>
      </c>
      <c r="C70" s="874"/>
      <c r="D70" s="874"/>
      <c r="E70" s="874"/>
      <c r="F70" s="874"/>
      <c r="G70" s="874"/>
      <c r="H70" s="874"/>
      <c r="I70" s="874"/>
      <c r="J70" s="874"/>
      <c r="K70" s="874"/>
      <c r="L70" s="874"/>
      <c r="M70" s="874"/>
      <c r="N70" s="874"/>
      <c r="O70" s="874"/>
      <c r="P70" s="875"/>
      <c r="Q70" s="876">
        <v>152</v>
      </c>
      <c r="R70" s="830"/>
      <c r="S70" s="830"/>
      <c r="T70" s="830"/>
      <c r="U70" s="830"/>
      <c r="V70" s="830">
        <v>143</v>
      </c>
      <c r="W70" s="830"/>
      <c r="X70" s="830"/>
      <c r="Y70" s="830"/>
      <c r="Z70" s="830"/>
      <c r="AA70" s="830">
        <v>9</v>
      </c>
      <c r="AB70" s="830"/>
      <c r="AC70" s="830"/>
      <c r="AD70" s="830"/>
      <c r="AE70" s="830"/>
      <c r="AF70" s="830">
        <v>9</v>
      </c>
      <c r="AG70" s="830"/>
      <c r="AH70" s="830"/>
      <c r="AI70" s="830"/>
      <c r="AJ70" s="830"/>
      <c r="AK70" s="830" t="s">
        <v>489</v>
      </c>
      <c r="AL70" s="830"/>
      <c r="AM70" s="830"/>
      <c r="AN70" s="830"/>
      <c r="AO70" s="830"/>
      <c r="AP70" s="830" t="s">
        <v>489</v>
      </c>
      <c r="AQ70" s="830"/>
      <c r="AR70" s="830"/>
      <c r="AS70" s="830"/>
      <c r="AT70" s="830"/>
      <c r="AU70" s="830" t="s">
        <v>489</v>
      </c>
      <c r="AV70" s="830"/>
      <c r="AW70" s="830"/>
      <c r="AX70" s="830"/>
      <c r="AY70" s="830"/>
      <c r="AZ70" s="832" t="s">
        <v>558</v>
      </c>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553</v>
      </c>
      <c r="C71" s="874"/>
      <c r="D71" s="874"/>
      <c r="E71" s="874"/>
      <c r="F71" s="874"/>
      <c r="G71" s="874"/>
      <c r="H71" s="874"/>
      <c r="I71" s="874"/>
      <c r="J71" s="874"/>
      <c r="K71" s="874"/>
      <c r="L71" s="874"/>
      <c r="M71" s="874"/>
      <c r="N71" s="874"/>
      <c r="O71" s="874"/>
      <c r="P71" s="875"/>
      <c r="Q71" s="876">
        <v>4171</v>
      </c>
      <c r="R71" s="830"/>
      <c r="S71" s="830"/>
      <c r="T71" s="830"/>
      <c r="U71" s="830"/>
      <c r="V71" s="830">
        <v>3764</v>
      </c>
      <c r="W71" s="830"/>
      <c r="X71" s="830"/>
      <c r="Y71" s="830"/>
      <c r="Z71" s="830"/>
      <c r="AA71" s="830">
        <v>407</v>
      </c>
      <c r="AB71" s="830"/>
      <c r="AC71" s="830"/>
      <c r="AD71" s="830"/>
      <c r="AE71" s="830"/>
      <c r="AF71" s="830">
        <v>407</v>
      </c>
      <c r="AG71" s="830"/>
      <c r="AH71" s="830"/>
      <c r="AI71" s="830"/>
      <c r="AJ71" s="830"/>
      <c r="AK71" s="830">
        <v>2</v>
      </c>
      <c r="AL71" s="830"/>
      <c r="AM71" s="830"/>
      <c r="AN71" s="830"/>
      <c r="AO71" s="830"/>
      <c r="AP71" s="830" t="s">
        <v>489</v>
      </c>
      <c r="AQ71" s="830"/>
      <c r="AR71" s="830"/>
      <c r="AS71" s="830"/>
      <c r="AT71" s="830"/>
      <c r="AU71" s="830" t="s">
        <v>489</v>
      </c>
      <c r="AV71" s="830"/>
      <c r="AW71" s="830"/>
      <c r="AX71" s="830"/>
      <c r="AY71" s="830"/>
      <c r="AZ71" s="832" t="s">
        <v>556</v>
      </c>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553</v>
      </c>
      <c r="C72" s="874"/>
      <c r="D72" s="874"/>
      <c r="E72" s="874"/>
      <c r="F72" s="874"/>
      <c r="G72" s="874"/>
      <c r="H72" s="874"/>
      <c r="I72" s="874"/>
      <c r="J72" s="874"/>
      <c r="K72" s="874"/>
      <c r="L72" s="874"/>
      <c r="M72" s="874"/>
      <c r="N72" s="874"/>
      <c r="O72" s="874"/>
      <c r="P72" s="875"/>
      <c r="Q72" s="876">
        <v>7</v>
      </c>
      <c r="R72" s="830"/>
      <c r="S72" s="830"/>
      <c r="T72" s="830"/>
      <c r="U72" s="830"/>
      <c r="V72" s="830">
        <v>7</v>
      </c>
      <c r="W72" s="830"/>
      <c r="X72" s="830"/>
      <c r="Y72" s="830"/>
      <c r="Z72" s="830"/>
      <c r="AA72" s="830">
        <v>0</v>
      </c>
      <c r="AB72" s="830"/>
      <c r="AC72" s="830"/>
      <c r="AD72" s="830"/>
      <c r="AE72" s="830"/>
      <c r="AF72" s="830">
        <v>0</v>
      </c>
      <c r="AG72" s="830"/>
      <c r="AH72" s="830"/>
      <c r="AI72" s="830"/>
      <c r="AJ72" s="830"/>
      <c r="AK72" s="830" t="s">
        <v>489</v>
      </c>
      <c r="AL72" s="830"/>
      <c r="AM72" s="830"/>
      <c r="AN72" s="830"/>
      <c r="AO72" s="830"/>
      <c r="AP72" s="830" t="s">
        <v>489</v>
      </c>
      <c r="AQ72" s="830"/>
      <c r="AR72" s="830"/>
      <c r="AS72" s="830"/>
      <c r="AT72" s="830"/>
      <c r="AU72" s="830" t="s">
        <v>489</v>
      </c>
      <c r="AV72" s="830"/>
      <c r="AW72" s="830"/>
      <c r="AX72" s="830"/>
      <c r="AY72" s="830"/>
      <c r="AZ72" s="832" t="s">
        <v>559</v>
      </c>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554</v>
      </c>
      <c r="C73" s="874"/>
      <c r="D73" s="874"/>
      <c r="E73" s="874"/>
      <c r="F73" s="874"/>
      <c r="G73" s="874"/>
      <c r="H73" s="874"/>
      <c r="I73" s="874"/>
      <c r="J73" s="874"/>
      <c r="K73" s="874"/>
      <c r="L73" s="874"/>
      <c r="M73" s="874"/>
      <c r="N73" s="874"/>
      <c r="O73" s="874"/>
      <c r="P73" s="875"/>
      <c r="Q73" s="876">
        <v>59</v>
      </c>
      <c r="R73" s="830"/>
      <c r="S73" s="830"/>
      <c r="T73" s="830"/>
      <c r="U73" s="830"/>
      <c r="V73" s="830">
        <v>48</v>
      </c>
      <c r="W73" s="830"/>
      <c r="X73" s="830"/>
      <c r="Y73" s="830"/>
      <c r="Z73" s="830"/>
      <c r="AA73" s="830">
        <v>11</v>
      </c>
      <c r="AB73" s="830"/>
      <c r="AC73" s="830"/>
      <c r="AD73" s="830"/>
      <c r="AE73" s="830"/>
      <c r="AF73" s="830">
        <v>11</v>
      </c>
      <c r="AG73" s="830"/>
      <c r="AH73" s="830"/>
      <c r="AI73" s="830"/>
      <c r="AJ73" s="830"/>
      <c r="AK73" s="830" t="s">
        <v>489</v>
      </c>
      <c r="AL73" s="830"/>
      <c r="AM73" s="830"/>
      <c r="AN73" s="830"/>
      <c r="AO73" s="830"/>
      <c r="AP73" s="830" t="s">
        <v>489</v>
      </c>
      <c r="AQ73" s="830"/>
      <c r="AR73" s="830"/>
      <c r="AS73" s="830"/>
      <c r="AT73" s="830"/>
      <c r="AU73" s="830" t="s">
        <v>489</v>
      </c>
      <c r="AV73" s="830"/>
      <c r="AW73" s="830"/>
      <c r="AX73" s="830"/>
      <c r="AY73" s="830"/>
      <c r="AZ73" s="832" t="s">
        <v>556</v>
      </c>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554</v>
      </c>
      <c r="C74" s="874"/>
      <c r="D74" s="874"/>
      <c r="E74" s="874"/>
      <c r="F74" s="874"/>
      <c r="G74" s="874"/>
      <c r="H74" s="874"/>
      <c r="I74" s="874"/>
      <c r="J74" s="874"/>
      <c r="K74" s="874"/>
      <c r="L74" s="874"/>
      <c r="M74" s="874"/>
      <c r="N74" s="874"/>
      <c r="O74" s="874"/>
      <c r="P74" s="875"/>
      <c r="Q74" s="876">
        <v>155045</v>
      </c>
      <c r="R74" s="830"/>
      <c r="S74" s="830"/>
      <c r="T74" s="830"/>
      <c r="U74" s="830"/>
      <c r="V74" s="830">
        <v>151878</v>
      </c>
      <c r="W74" s="830"/>
      <c r="X74" s="830"/>
      <c r="Y74" s="830"/>
      <c r="Z74" s="830"/>
      <c r="AA74" s="830">
        <v>3167</v>
      </c>
      <c r="AB74" s="830"/>
      <c r="AC74" s="830"/>
      <c r="AD74" s="830"/>
      <c r="AE74" s="830"/>
      <c r="AF74" s="830">
        <v>3167</v>
      </c>
      <c r="AG74" s="830"/>
      <c r="AH74" s="830"/>
      <c r="AI74" s="830"/>
      <c r="AJ74" s="830"/>
      <c r="AK74" s="830" t="s">
        <v>489</v>
      </c>
      <c r="AL74" s="830"/>
      <c r="AM74" s="830"/>
      <c r="AN74" s="830"/>
      <c r="AO74" s="830"/>
      <c r="AP74" s="830" t="s">
        <v>489</v>
      </c>
      <c r="AQ74" s="830"/>
      <c r="AR74" s="830"/>
      <c r="AS74" s="830"/>
      <c r="AT74" s="830"/>
      <c r="AU74" s="830" t="s">
        <v>489</v>
      </c>
      <c r="AV74" s="830"/>
      <c r="AW74" s="830"/>
      <c r="AX74" s="830"/>
      <c r="AY74" s="830"/>
      <c r="AZ74" s="832" t="s">
        <v>560</v>
      </c>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555</v>
      </c>
      <c r="C75" s="874"/>
      <c r="D75" s="874"/>
      <c r="E75" s="874"/>
      <c r="F75" s="874"/>
      <c r="G75" s="874"/>
      <c r="H75" s="874"/>
      <c r="I75" s="874"/>
      <c r="J75" s="874"/>
      <c r="K75" s="874"/>
      <c r="L75" s="874"/>
      <c r="M75" s="874"/>
      <c r="N75" s="874"/>
      <c r="O75" s="874"/>
      <c r="P75" s="875"/>
      <c r="Q75" s="877">
        <v>60</v>
      </c>
      <c r="R75" s="878"/>
      <c r="S75" s="878"/>
      <c r="T75" s="878"/>
      <c r="U75" s="834"/>
      <c r="V75" s="879">
        <v>60</v>
      </c>
      <c r="W75" s="878"/>
      <c r="X75" s="878"/>
      <c r="Y75" s="878"/>
      <c r="Z75" s="834"/>
      <c r="AA75" s="879">
        <v>0</v>
      </c>
      <c r="AB75" s="878"/>
      <c r="AC75" s="878"/>
      <c r="AD75" s="878"/>
      <c r="AE75" s="834"/>
      <c r="AF75" s="879">
        <v>0</v>
      </c>
      <c r="AG75" s="878"/>
      <c r="AH75" s="878"/>
      <c r="AI75" s="878"/>
      <c r="AJ75" s="834"/>
      <c r="AK75" s="879" t="s">
        <v>489</v>
      </c>
      <c r="AL75" s="878"/>
      <c r="AM75" s="878"/>
      <c r="AN75" s="878"/>
      <c r="AO75" s="834"/>
      <c r="AP75" s="879" t="s">
        <v>489</v>
      </c>
      <c r="AQ75" s="878"/>
      <c r="AR75" s="878"/>
      <c r="AS75" s="878"/>
      <c r="AT75" s="834"/>
      <c r="AU75" s="879" t="s">
        <v>489</v>
      </c>
      <c r="AV75" s="878"/>
      <c r="AW75" s="878"/>
      <c r="AX75" s="878"/>
      <c r="AY75" s="834"/>
      <c r="AZ75" s="832" t="s">
        <v>558</v>
      </c>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3628</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556012</v>
      </c>
      <c r="AB110" s="900"/>
      <c r="AC110" s="900"/>
      <c r="AD110" s="900"/>
      <c r="AE110" s="901"/>
      <c r="AF110" s="902">
        <v>639228</v>
      </c>
      <c r="AG110" s="900"/>
      <c r="AH110" s="900"/>
      <c r="AI110" s="900"/>
      <c r="AJ110" s="901"/>
      <c r="AK110" s="902">
        <v>625713</v>
      </c>
      <c r="AL110" s="900"/>
      <c r="AM110" s="900"/>
      <c r="AN110" s="900"/>
      <c r="AO110" s="901"/>
      <c r="AP110" s="903">
        <v>28.8</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6917213</v>
      </c>
      <c r="BR110" s="931"/>
      <c r="BS110" s="931"/>
      <c r="BT110" s="931"/>
      <c r="BU110" s="931"/>
      <c r="BV110" s="931">
        <v>6494956</v>
      </c>
      <c r="BW110" s="931"/>
      <c r="BX110" s="931"/>
      <c r="BY110" s="931"/>
      <c r="BZ110" s="931"/>
      <c r="CA110" s="931">
        <v>6404833</v>
      </c>
      <c r="CB110" s="931"/>
      <c r="CC110" s="931"/>
      <c r="CD110" s="931"/>
      <c r="CE110" s="931"/>
      <c r="CF110" s="944">
        <v>295.2</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1548705</v>
      </c>
      <c r="BR112" s="926"/>
      <c r="BS112" s="926"/>
      <c r="BT112" s="926"/>
      <c r="BU112" s="926"/>
      <c r="BV112" s="926">
        <v>1393579</v>
      </c>
      <c r="BW112" s="926"/>
      <c r="BX112" s="926"/>
      <c r="BY112" s="926"/>
      <c r="BZ112" s="926"/>
      <c r="CA112" s="926">
        <v>1232971</v>
      </c>
      <c r="CB112" s="926"/>
      <c r="CC112" s="926"/>
      <c r="CD112" s="926"/>
      <c r="CE112" s="926"/>
      <c r="CF112" s="920">
        <v>56.8</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184898</v>
      </c>
      <c r="AB113" s="938"/>
      <c r="AC113" s="938"/>
      <c r="AD113" s="938"/>
      <c r="AE113" s="939"/>
      <c r="AF113" s="940">
        <v>186276</v>
      </c>
      <c r="AG113" s="938"/>
      <c r="AH113" s="938"/>
      <c r="AI113" s="938"/>
      <c r="AJ113" s="939"/>
      <c r="AK113" s="940">
        <v>190205</v>
      </c>
      <c r="AL113" s="938"/>
      <c r="AM113" s="938"/>
      <c r="AN113" s="938"/>
      <c r="AO113" s="939"/>
      <c r="AP113" s="941">
        <v>8.8000000000000007</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38300</v>
      </c>
      <c r="BR113" s="926"/>
      <c r="BS113" s="926"/>
      <c r="BT113" s="926"/>
      <c r="BU113" s="926"/>
      <c r="BV113" s="926">
        <v>32129</v>
      </c>
      <c r="BW113" s="926"/>
      <c r="BX113" s="926"/>
      <c r="BY113" s="926"/>
      <c r="BZ113" s="926"/>
      <c r="CA113" s="926">
        <v>28339</v>
      </c>
      <c r="CB113" s="926"/>
      <c r="CC113" s="926"/>
      <c r="CD113" s="926"/>
      <c r="CE113" s="926"/>
      <c r="CF113" s="920">
        <v>1.3</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6341</v>
      </c>
      <c r="AB114" s="959"/>
      <c r="AC114" s="959"/>
      <c r="AD114" s="959"/>
      <c r="AE114" s="960"/>
      <c r="AF114" s="961">
        <v>6341</v>
      </c>
      <c r="AG114" s="959"/>
      <c r="AH114" s="959"/>
      <c r="AI114" s="959"/>
      <c r="AJ114" s="960"/>
      <c r="AK114" s="961">
        <v>3938</v>
      </c>
      <c r="AL114" s="959"/>
      <c r="AM114" s="959"/>
      <c r="AN114" s="959"/>
      <c r="AO114" s="960"/>
      <c r="AP114" s="962">
        <v>0.2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197065</v>
      </c>
      <c r="BR114" s="926"/>
      <c r="BS114" s="926"/>
      <c r="BT114" s="926"/>
      <c r="BU114" s="926"/>
      <c r="BV114" s="926">
        <v>157877</v>
      </c>
      <c r="BW114" s="926"/>
      <c r="BX114" s="926"/>
      <c r="BY114" s="926"/>
      <c r="BZ114" s="926"/>
      <c r="CA114" s="926">
        <v>248568</v>
      </c>
      <c r="CB114" s="926"/>
      <c r="CC114" s="926"/>
      <c r="CD114" s="926"/>
      <c r="CE114" s="926"/>
      <c r="CF114" s="920">
        <v>11.5</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747251</v>
      </c>
      <c r="AB117" s="979"/>
      <c r="AC117" s="979"/>
      <c r="AD117" s="979"/>
      <c r="AE117" s="980"/>
      <c r="AF117" s="981">
        <v>831845</v>
      </c>
      <c r="AG117" s="979"/>
      <c r="AH117" s="979"/>
      <c r="AI117" s="979"/>
      <c r="AJ117" s="980"/>
      <c r="AK117" s="981">
        <v>819856</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8701283</v>
      </c>
      <c r="BR119" s="1000"/>
      <c r="BS119" s="1000"/>
      <c r="BT119" s="1000"/>
      <c r="BU119" s="1000"/>
      <c r="BV119" s="1000">
        <v>8078541</v>
      </c>
      <c r="BW119" s="1000"/>
      <c r="BX119" s="1000"/>
      <c r="BY119" s="1000"/>
      <c r="BZ119" s="1000"/>
      <c r="CA119" s="1000">
        <v>7914711</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2970416</v>
      </c>
      <c r="BR120" s="931"/>
      <c r="BS120" s="931"/>
      <c r="BT120" s="931"/>
      <c r="BU120" s="931"/>
      <c r="BV120" s="931">
        <v>3223941</v>
      </c>
      <c r="BW120" s="931"/>
      <c r="BX120" s="931"/>
      <c r="BY120" s="931"/>
      <c r="BZ120" s="931"/>
      <c r="CA120" s="931">
        <v>3209921</v>
      </c>
      <c r="CB120" s="931"/>
      <c r="CC120" s="931"/>
      <c r="CD120" s="931"/>
      <c r="CE120" s="931"/>
      <c r="CF120" s="944">
        <v>147.9</v>
      </c>
      <c r="CG120" s="945"/>
      <c r="CH120" s="945"/>
      <c r="CI120" s="945"/>
      <c r="CJ120" s="945"/>
      <c r="CK120" s="1006" t="s">
        <v>446</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953498</v>
      </c>
      <c r="DH120" s="931"/>
      <c r="DI120" s="931"/>
      <c r="DJ120" s="931"/>
      <c r="DK120" s="931"/>
      <c r="DL120" s="931">
        <v>823370</v>
      </c>
      <c r="DM120" s="931"/>
      <c r="DN120" s="931"/>
      <c r="DO120" s="931"/>
      <c r="DP120" s="931"/>
      <c r="DQ120" s="931">
        <v>700045</v>
      </c>
      <c r="DR120" s="931"/>
      <c r="DS120" s="931"/>
      <c r="DT120" s="931"/>
      <c r="DU120" s="931"/>
      <c r="DV120" s="932">
        <v>32.299999999999997</v>
      </c>
      <c r="DW120" s="932"/>
      <c r="DX120" s="932"/>
      <c r="DY120" s="932"/>
      <c r="DZ120" s="933"/>
    </row>
    <row r="121" spans="1:130" s="218" customFormat="1" ht="26.25" customHeight="1" x14ac:dyDescent="0.15">
      <c r="A121" s="1058"/>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21784</v>
      </c>
      <c r="BR121" s="926"/>
      <c r="BS121" s="926"/>
      <c r="BT121" s="926"/>
      <c r="BU121" s="926"/>
      <c r="BV121" s="926">
        <v>19255</v>
      </c>
      <c r="BW121" s="926"/>
      <c r="BX121" s="926"/>
      <c r="BY121" s="926"/>
      <c r="BZ121" s="926"/>
      <c r="CA121" s="926">
        <v>16842</v>
      </c>
      <c r="CB121" s="926"/>
      <c r="CC121" s="926"/>
      <c r="CD121" s="926"/>
      <c r="CE121" s="926"/>
      <c r="CF121" s="920">
        <v>0.8</v>
      </c>
      <c r="CG121" s="921"/>
      <c r="CH121" s="921"/>
      <c r="CI121" s="921"/>
      <c r="CJ121" s="921"/>
      <c r="CK121" s="1009"/>
      <c r="CL121" s="1010"/>
      <c r="CM121" s="1010"/>
      <c r="CN121" s="1010"/>
      <c r="CO121" s="1011"/>
      <c r="CP121" s="1019" t="s">
        <v>449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532926</v>
      </c>
      <c r="DR121" s="926"/>
      <c r="DS121" s="926"/>
      <c r="DT121" s="926"/>
      <c r="DU121" s="926"/>
      <c r="DV121" s="927">
        <v>24.6</v>
      </c>
      <c r="DW121" s="927"/>
      <c r="DX121" s="927"/>
      <c r="DY121" s="927"/>
      <c r="DZ121" s="928"/>
    </row>
    <row r="122" spans="1:130" s="218" customFormat="1" ht="26.25" customHeight="1" x14ac:dyDescent="0.15">
      <c r="A122" s="1058"/>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4616021</v>
      </c>
      <c r="BR122" s="1000"/>
      <c r="BS122" s="1000"/>
      <c r="BT122" s="1000"/>
      <c r="BU122" s="1000"/>
      <c r="BV122" s="1000">
        <v>4303243</v>
      </c>
      <c r="BW122" s="1000"/>
      <c r="BX122" s="1000"/>
      <c r="BY122" s="1000"/>
      <c r="BZ122" s="1000"/>
      <c r="CA122" s="1000">
        <v>3946978</v>
      </c>
      <c r="CB122" s="1000"/>
      <c r="CC122" s="1000"/>
      <c r="CD122" s="1000"/>
      <c r="CE122" s="1000"/>
      <c r="CF122" s="1017">
        <v>181.9</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8"/>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4">
        <v>7608221</v>
      </c>
      <c r="BR123" s="1031"/>
      <c r="BS123" s="1031"/>
      <c r="BT123" s="1031"/>
      <c r="BU123" s="1031"/>
      <c r="BV123" s="1031">
        <v>7546439</v>
      </c>
      <c r="BW123" s="1031"/>
      <c r="BX123" s="1031"/>
      <c r="BY123" s="1031"/>
      <c r="BZ123" s="1031"/>
      <c r="CA123" s="1031">
        <v>7173741</v>
      </c>
      <c r="CB123" s="1031"/>
      <c r="CC123" s="1031"/>
      <c r="CD123" s="1031"/>
      <c r="CE123" s="1031"/>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8"/>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452</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51.7</v>
      </c>
      <c r="BR124" s="1027"/>
      <c r="BS124" s="1027"/>
      <c r="BT124" s="1027"/>
      <c r="BU124" s="1027"/>
      <c r="BV124" s="1027">
        <v>24.4</v>
      </c>
      <c r="BW124" s="1027"/>
      <c r="BX124" s="1027"/>
      <c r="BY124" s="1027"/>
      <c r="BZ124" s="1027"/>
      <c r="CA124" s="1027">
        <v>34.1</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595207</v>
      </c>
      <c r="DH124" s="986"/>
      <c r="DI124" s="986"/>
      <c r="DJ124" s="986"/>
      <c r="DK124" s="987"/>
      <c r="DL124" s="985">
        <v>570209</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458</v>
      </c>
      <c r="AY127" s="1033"/>
      <c r="AZ127" s="1033"/>
      <c r="BA127" s="1033"/>
      <c r="BB127" s="1033"/>
      <c r="BC127" s="1033"/>
      <c r="BD127" s="1033"/>
      <c r="BE127" s="1034"/>
      <c r="BF127" s="1035" t="s">
        <v>459</v>
      </c>
      <c r="BG127" s="1033"/>
      <c r="BH127" s="1033"/>
      <c r="BI127" s="1033"/>
      <c r="BJ127" s="1033"/>
      <c r="BK127" s="1033"/>
      <c r="BL127" s="1034"/>
      <c r="BM127" s="1035" t="s">
        <v>460</v>
      </c>
      <c r="BN127" s="1033"/>
      <c r="BO127" s="1033"/>
      <c r="BP127" s="1033"/>
      <c r="BQ127" s="1033"/>
      <c r="BR127" s="1033"/>
      <c r="BS127" s="1034"/>
      <c r="BT127" s="1035" t="s">
        <v>461</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463</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464</v>
      </c>
      <c r="X128" s="1044"/>
      <c r="Y128" s="1044"/>
      <c r="Z128" s="1045"/>
      <c r="AA128" s="1046">
        <v>29590</v>
      </c>
      <c r="AB128" s="1047"/>
      <c r="AC128" s="1047"/>
      <c r="AD128" s="1047"/>
      <c r="AE128" s="1048"/>
      <c r="AF128" s="1049">
        <v>40247</v>
      </c>
      <c r="AG128" s="1047"/>
      <c r="AH128" s="1047"/>
      <c r="AI128" s="1047"/>
      <c r="AJ128" s="1048"/>
      <c r="AK128" s="1049">
        <v>37503</v>
      </c>
      <c r="AL128" s="1047"/>
      <c r="AM128" s="1047"/>
      <c r="AN128" s="1047"/>
      <c r="AO128" s="1048"/>
      <c r="AP128" s="1050"/>
      <c r="AQ128" s="1051"/>
      <c r="AR128" s="1051"/>
      <c r="AS128" s="1051"/>
      <c r="AT128" s="1052"/>
      <c r="AU128" s="220"/>
      <c r="AV128" s="220"/>
      <c r="AW128" s="220"/>
      <c r="AX128" s="896" t="s">
        <v>465</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466</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2618738</v>
      </c>
      <c r="AB129" s="959"/>
      <c r="AC129" s="959"/>
      <c r="AD129" s="959"/>
      <c r="AE129" s="960"/>
      <c r="AF129" s="961">
        <v>2742567</v>
      </c>
      <c r="AG129" s="959"/>
      <c r="AH129" s="959"/>
      <c r="AI129" s="959"/>
      <c r="AJ129" s="960"/>
      <c r="AK129" s="961">
        <v>2726277</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508310</v>
      </c>
      <c r="AB130" s="959"/>
      <c r="AC130" s="959"/>
      <c r="AD130" s="959"/>
      <c r="AE130" s="960"/>
      <c r="AF130" s="961">
        <v>562048</v>
      </c>
      <c r="AG130" s="959"/>
      <c r="AH130" s="959"/>
      <c r="AI130" s="959"/>
      <c r="AJ130" s="960"/>
      <c r="AK130" s="961">
        <v>556550</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10.199999999999999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2110428</v>
      </c>
      <c r="AB131" s="986"/>
      <c r="AC131" s="986"/>
      <c r="AD131" s="986"/>
      <c r="AE131" s="987"/>
      <c r="AF131" s="985">
        <v>2180519</v>
      </c>
      <c r="AG131" s="986"/>
      <c r="AH131" s="986"/>
      <c r="AI131" s="986"/>
      <c r="AJ131" s="987"/>
      <c r="AK131" s="985">
        <v>2169727</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7"/>
      <c r="BF131" s="1084">
        <v>34.1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9.9198361659999996</v>
      </c>
      <c r="AB132" s="1097"/>
      <c r="AC132" s="1097"/>
      <c r="AD132" s="1097"/>
      <c r="AE132" s="1098"/>
      <c r="AF132" s="1099">
        <v>10.52731024</v>
      </c>
      <c r="AG132" s="1097"/>
      <c r="AH132" s="1097"/>
      <c r="AI132" s="1097"/>
      <c r="AJ132" s="1098"/>
      <c r="AK132" s="1099">
        <v>10.406977469999999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10</v>
      </c>
      <c r="AB133" s="1080"/>
      <c r="AC133" s="1080"/>
      <c r="AD133" s="1080"/>
      <c r="AE133" s="1081"/>
      <c r="AF133" s="1079">
        <v>10</v>
      </c>
      <c r="AG133" s="1080"/>
      <c r="AH133" s="1080"/>
      <c r="AI133" s="1080"/>
      <c r="AJ133" s="1081"/>
      <c r="AK133" s="1079">
        <v>10.199999999999999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aLQweL1mS1FXykbRQT2Q/jynZejUIKDA4xrJQ/pstZORR6xqNFL1vrinwAMylGEpqCUJxoK+35Ma66lwT8EGw==" saltValue="5BWP0e3/bdYQVapwREIQ9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DxZDz3MVLnEqqfU8DDI6owAsdSM1JAfB5v/x9FOE8xuSg0XnOW2/E0usOO/g7ZzJ2P/6/hR+R8b7Omi9K9Q63w==" saltValue="uKtmPS7yZ3rxDDun/0xN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115" zoomScaleNormal="11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uGkNWYhK28ePZqFh11gQTBsJAQzobSOBH9OQi4Iym4WjBQpLILe6T4IEtrKNPP1pO0PsatDuovqmYRSmsW31g==" saltValue="9+87HtC0fYGLe5t8/Si9x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791913</v>
      </c>
      <c r="AP9" s="269">
        <v>253412</v>
      </c>
      <c r="AQ9" s="270">
        <v>263788</v>
      </c>
      <c r="AR9" s="271">
        <v>-3.9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140381</v>
      </c>
      <c r="AP10" s="272">
        <v>44922</v>
      </c>
      <c r="AQ10" s="273">
        <v>39680</v>
      </c>
      <c r="AR10" s="274">
        <v>13.2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35662</v>
      </c>
      <c r="AP11" s="272">
        <v>11412</v>
      </c>
      <c r="AQ11" s="273">
        <v>4557</v>
      </c>
      <c r="AR11" s="274">
        <v>150.4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22480</v>
      </c>
      <c r="AP13" s="272">
        <v>7194</v>
      </c>
      <c r="AQ13" s="273">
        <v>12917</v>
      </c>
      <c r="AR13" s="274">
        <v>-44.3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21506</v>
      </c>
      <c r="AP14" s="272">
        <v>6882</v>
      </c>
      <c r="AQ14" s="273">
        <v>4746</v>
      </c>
      <c r="AR14" s="274">
        <v>45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-36317</v>
      </c>
      <c r="AP15" s="272">
        <v>-11621</v>
      </c>
      <c r="AQ15" s="273">
        <v>-12765</v>
      </c>
      <c r="AR15" s="274">
        <v>-9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975625</v>
      </c>
      <c r="AP16" s="272">
        <v>312200</v>
      </c>
      <c r="AQ16" s="273">
        <v>312922</v>
      </c>
      <c r="AR16" s="274">
        <v>-0.2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22.08</v>
      </c>
      <c r="AP21" s="286">
        <v>24.75</v>
      </c>
      <c r="AQ21" s="287">
        <v>-2.67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95.2</v>
      </c>
      <c r="AP22" s="291">
        <v>95.6</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625713</v>
      </c>
      <c r="AP32" s="300">
        <v>200228</v>
      </c>
      <c r="AQ32" s="301">
        <v>170896</v>
      </c>
      <c r="AR32" s="302">
        <v>17.2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5</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190205</v>
      </c>
      <c r="AP35" s="300">
        <v>60866</v>
      </c>
      <c r="AQ35" s="301">
        <v>33138</v>
      </c>
      <c r="AR35" s="302">
        <v>83.7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3938</v>
      </c>
      <c r="AP36" s="300">
        <v>1260</v>
      </c>
      <c r="AQ36" s="301">
        <v>2943</v>
      </c>
      <c r="AR36" s="302">
        <v>-57.2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1487</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60</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-37503</v>
      </c>
      <c r="AP39" s="300">
        <v>-12001</v>
      </c>
      <c r="AQ39" s="301">
        <v>-8408</v>
      </c>
      <c r="AR39" s="302">
        <v>42.7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-556550</v>
      </c>
      <c r="AP40" s="300">
        <v>-178096</v>
      </c>
      <c r="AQ40" s="301">
        <v>-141122</v>
      </c>
      <c r="AR40" s="302">
        <v>26.2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225803</v>
      </c>
      <c r="AP41" s="300">
        <v>72257</v>
      </c>
      <c r="AQ41" s="301">
        <v>59000</v>
      </c>
      <c r="AR41" s="302">
        <v>22.5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895646</v>
      </c>
      <c r="AN51" s="322">
        <v>261502</v>
      </c>
      <c r="AO51" s="323">
        <v>-22.8</v>
      </c>
      <c r="AP51" s="324">
        <v>301035</v>
      </c>
      <c r="AQ51" s="325">
        <v>12.2</v>
      </c>
      <c r="AR51" s="326">
        <v>-35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367685</v>
      </c>
      <c r="AN52" s="330">
        <v>107353</v>
      </c>
      <c r="AO52" s="331">
        <v>110.9</v>
      </c>
      <c r="AP52" s="332">
        <v>154376</v>
      </c>
      <c r="AQ52" s="333">
        <v>29.1</v>
      </c>
      <c r="AR52" s="334">
        <v>81.8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1226659</v>
      </c>
      <c r="AN53" s="322">
        <v>367263</v>
      </c>
      <c r="AO53" s="323">
        <v>40.4</v>
      </c>
      <c r="AP53" s="324">
        <v>277467</v>
      </c>
      <c r="AQ53" s="325">
        <v>-7.8</v>
      </c>
      <c r="AR53" s="326">
        <v>48.2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724284</v>
      </c>
      <c r="AN54" s="330">
        <v>216851</v>
      </c>
      <c r="AO54" s="331">
        <v>102</v>
      </c>
      <c r="AP54" s="332">
        <v>128378</v>
      </c>
      <c r="AQ54" s="333">
        <v>-16.8</v>
      </c>
      <c r="AR54" s="334">
        <v>118.8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1375401</v>
      </c>
      <c r="AN55" s="322">
        <v>416915</v>
      </c>
      <c r="AO55" s="323">
        <v>13.5</v>
      </c>
      <c r="AP55" s="324">
        <v>282256</v>
      </c>
      <c r="AQ55" s="325">
        <v>1.7</v>
      </c>
      <c r="AR55" s="326">
        <v>11.8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1070832</v>
      </c>
      <c r="AN56" s="330">
        <v>324593</v>
      </c>
      <c r="AO56" s="331">
        <v>49.7</v>
      </c>
      <c r="AP56" s="332">
        <v>145453</v>
      </c>
      <c r="AQ56" s="333">
        <v>13.3</v>
      </c>
      <c r="AR56" s="334">
        <v>36.4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382812</v>
      </c>
      <c r="AN57" s="322">
        <v>119405</v>
      </c>
      <c r="AO57" s="323">
        <v>-71.400000000000006</v>
      </c>
      <c r="AP57" s="324">
        <v>295341</v>
      </c>
      <c r="AQ57" s="325">
        <v>4.5999999999999996</v>
      </c>
      <c r="AR57" s="326">
        <v>-76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155139</v>
      </c>
      <c r="AN58" s="330">
        <v>48390</v>
      </c>
      <c r="AO58" s="331">
        <v>-85.1</v>
      </c>
      <c r="AP58" s="332">
        <v>137402</v>
      </c>
      <c r="AQ58" s="333">
        <v>-5.5</v>
      </c>
      <c r="AR58" s="334">
        <v>-79.599999999999994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743937</v>
      </c>
      <c r="AN59" s="322">
        <v>238060</v>
      </c>
      <c r="AO59" s="323">
        <v>99.4</v>
      </c>
      <c r="AP59" s="324">
        <v>292845</v>
      </c>
      <c r="AQ59" s="325">
        <v>-0.8</v>
      </c>
      <c r="AR59" s="326">
        <v>100.2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160824</v>
      </c>
      <c r="AN60" s="330">
        <v>51464</v>
      </c>
      <c r="AO60" s="331">
        <v>6.4</v>
      </c>
      <c r="AP60" s="332">
        <v>143187</v>
      </c>
      <c r="AQ60" s="333">
        <v>4.2</v>
      </c>
      <c r="AR60" s="334">
        <v>2.2000000000000002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924891</v>
      </c>
      <c r="AN61" s="337">
        <v>280629</v>
      </c>
      <c r="AO61" s="338">
        <v>11.8</v>
      </c>
      <c r="AP61" s="339">
        <v>289789</v>
      </c>
      <c r="AQ61" s="340">
        <v>2</v>
      </c>
      <c r="AR61" s="326">
        <v>9.8000000000000007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495753</v>
      </c>
      <c r="AN62" s="330">
        <v>149730</v>
      </c>
      <c r="AO62" s="331">
        <v>36.799999999999997</v>
      </c>
      <c r="AP62" s="332">
        <v>141759</v>
      </c>
      <c r="AQ62" s="333">
        <v>4.9000000000000004</v>
      </c>
      <c r="AR62" s="334">
        <v>31.9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AoeETp08MNDQ3V+V02UYAfT2ubquHQ624oeu47N3CNN/hRqodmiObgGOeq9+7kDDY6LYLF39rYFyFcaAy7MQJg==" saltValue="rsT72Kf7P1kEz4UxrOxr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0" spans="125:125" ht="13.5" hidden="1" customHeight="1" x14ac:dyDescent="0.15"/>
    <row r="121" spans="125:125" ht="13.5" hidden="1" customHeight="1" x14ac:dyDescent="0.15">
      <c r="DU121" s="247"/>
    </row>
  </sheetData>
  <sheetProtection algorithmName="SHA-512" hashValue="G7u5/KK2Pq4Wqd/4eCJ48xIMHCe/hY1vCB007Hm3QZGzm9DuT2Yn2xu8ycJvYJwPq+GPoqkoAH1ErtvuYFaO3g==" saltValue="1wVa5BTqJI445w4007O4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hPJ10bMjXv7qI71BZ4KYUXruYphAYWeA/2THPf93xIrGSgRR8WJVORpxNQSZBIkr5JbIslX2tRrocWHInaKZKg==" saltValue="/drJe27COxW7EKr8aj5O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25.12</v>
      </c>
      <c r="G47" s="12">
        <v>22.43</v>
      </c>
      <c r="H47" s="12">
        <v>22.63</v>
      </c>
      <c r="I47" s="12">
        <v>21.61</v>
      </c>
      <c r="J47" s="13">
        <v>21.74</v>
      </c>
    </row>
    <row r="48" spans="2:10" ht="57.75" customHeight="1" x14ac:dyDescent="0.15">
      <c r="B48" s="14"/>
      <c r="C48" s="1141" t="s">
        <v>4</v>
      </c>
      <c r="D48" s="1141"/>
      <c r="E48" s="1142"/>
      <c r="F48" s="15">
        <v>1.1299999999999999</v>
      </c>
      <c r="G48" s="16">
        <v>2.63</v>
      </c>
      <c r="H48" s="16">
        <v>6.51</v>
      </c>
      <c r="I48" s="16">
        <v>2.3199999999999998</v>
      </c>
      <c r="J48" s="17">
        <v>3</v>
      </c>
    </row>
    <row r="49" spans="2:10" ht="57.75" customHeight="1" thickBot="1" x14ac:dyDescent="0.2">
      <c r="B49" s="18"/>
      <c r="C49" s="1143" t="s">
        <v>5</v>
      </c>
      <c r="D49" s="1143"/>
      <c r="E49" s="1144"/>
      <c r="F49" s="19" t="s">
        <v>532</v>
      </c>
      <c r="G49" s="20">
        <v>1.62</v>
      </c>
      <c r="H49" s="20">
        <v>9.0399999999999991</v>
      </c>
      <c r="I49" s="20" t="s">
        <v>533</v>
      </c>
      <c r="J49" s="21">
        <v>0.68</v>
      </c>
    </row>
    <row r="50" spans="2:10" x14ac:dyDescent="0.15"/>
  </sheetData>
  <sheetProtection algorithmName="SHA-512" hashValue="w7TF/i9R4nYcfBGKmT/LQD2A96uyeYaUvpc1k9jdooPYpc4qxMyGjidrKdyNa9rzwX3V/lQyF19uXYmJg9940g==" saltValue="RY/b3DJrGRT8NvmRdMRh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2026-03-18T02:11:02Z</cp:lastPrinted>
  <dcterms:created xsi:type="dcterms:W3CDTF">2026-02-23T08:58:22Z</dcterms:created>
  <dcterms:modified xsi:type="dcterms:W3CDTF">2026-03-24T07:10:42Z</dcterms:modified>
  <cp:category/>
</cp:coreProperties>
</file>